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showInkAnnotation="0" codeName="Questa_cartella_di_lavoro" defaultThemeVersion="166925"/>
  <mc:AlternateContent xmlns:mc="http://schemas.openxmlformats.org/markup-compatibility/2006">
    <mc:Choice Requires="x15">
      <x15ac:absPath xmlns:x15ac="http://schemas.microsoft.com/office/spreadsheetml/2010/11/ac" url="C:\Users\dpp1063025\Desktop\excel non modific\"/>
    </mc:Choice>
  </mc:AlternateContent>
  <xr:revisionPtr revIDLastSave="0" documentId="13_ncr:1_{5C08FEF1-9A9D-46CB-9AF7-4811E5AF97D4}" xr6:coauthVersionLast="36" xr6:coauthVersionMax="47" xr10:uidLastSave="{00000000-0000-0000-0000-000000000000}"/>
  <bookViews>
    <workbookView xWindow="0" yWindow="0" windowWidth="38400" windowHeight="17505" xr2:uid="{00000000-000D-0000-FFFF-FFFF00000000}"/>
  </bookViews>
  <sheets>
    <sheet name="COPERTINA" sheetId="20" r:id="rId1"/>
    <sheet name="PADOVA" sheetId="5" r:id="rId2"/>
    <sheet name="PALERMO" sheetId="6" r:id="rId3"/>
    <sheet name="PARMA" sheetId="4" r:id="rId4"/>
    <sheet name="PAVIA" sheetId="7" r:id="rId5"/>
    <sheet name="PIACENZA" sheetId="3" r:id="rId6"/>
    <sheet name="PISA" sheetId="8" r:id="rId7"/>
    <sheet name="POTENZA" sheetId="11" r:id="rId8"/>
    <sheet name="PRATO" sheetId="9" r:id="rId9"/>
    <sheet name="RAVENNA" sheetId="14" r:id="rId10"/>
    <sheet name="RIMINI" sheetId="16" r:id="rId11"/>
    <sheet name="REGGIO EMILIA" sheetId="15" r:id="rId12"/>
    <sheet name="ROMA 1" sheetId="17" r:id="rId13"/>
    <sheet name="ROMA 2" sheetId="18" r:id="rId14"/>
    <sheet name="ROMA 3" sheetId="19" r:id="rId15"/>
  </sheets>
  <externalReferences>
    <externalReference r:id="rId16"/>
  </externalReferences>
  <definedNames>
    <definedName name="_xlnm.Print_Area" localSheetId="0">COPERTINA!$F$17:$K$22</definedName>
    <definedName name="_xlnm.Print_Area" localSheetId="1">PADOVA!$A$3:$T$50</definedName>
    <definedName name="_xlnm.Print_Area" localSheetId="2">PALERMO!$A$3:$S$35</definedName>
    <definedName name="_xlnm.Print_Area" localSheetId="3">PARMA!$A$4:$R$71</definedName>
    <definedName name="_xlnm.Print_Area" localSheetId="4">PAVIA!$A$5:$S$65</definedName>
    <definedName name="_xlnm.Print_Area" localSheetId="5">PIACENZA!$A$4:$R$43</definedName>
    <definedName name="_xlnm.Print_Area" localSheetId="6">PISA!$A$4:$S$41</definedName>
    <definedName name="_xlnm.Print_Area" localSheetId="7">POTENZA!$A$4:$S$17</definedName>
    <definedName name="_xlnm.Print_Area" localSheetId="8">PRATO!$A$4:$R$13</definedName>
    <definedName name="_xlnm.Print_Area" localSheetId="9">RAVENNA!$A$3:$S$54</definedName>
    <definedName name="_xlnm.Print_Area" localSheetId="11">'REGGIO EMILIA'!$A$4:$R$15</definedName>
    <definedName name="_xlnm.Print_Area" localSheetId="10">RIMINI!$A$4:$T$35</definedName>
    <definedName name="_xlnm.Print_Area" localSheetId="12">'ROMA 1'!$A$4:$S$53</definedName>
    <definedName name="_xlnm.Print_Area" localSheetId="13">'ROMA 2'!$A$4:$R$63</definedName>
    <definedName name="_xlnm.Print_Area" localSheetId="14">'ROMA 3'!$A$4:$R$35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6" i="11" l="1"/>
  <c r="K15" i="11"/>
  <c r="J15" i="11"/>
  <c r="K14" i="11"/>
  <c r="J14" i="11"/>
  <c r="K13" i="11"/>
  <c r="J13" i="11"/>
  <c r="K12" i="11"/>
  <c r="J12" i="11"/>
  <c r="K11" i="11"/>
  <c r="J11" i="11"/>
  <c r="K10" i="11"/>
  <c r="J10" i="11"/>
  <c r="K9" i="11"/>
  <c r="J9" i="11"/>
  <c r="K8" i="11"/>
  <c r="J8" i="11"/>
  <c r="K7" i="11"/>
  <c r="J7" i="11"/>
  <c r="K6" i="11"/>
  <c r="J6" i="11"/>
  <c r="R19" i="3" l="1"/>
  <c r="Q20" i="3"/>
  <c r="R22" i="4" l="1"/>
  <c r="R5" i="4"/>
  <c r="K56" i="4" l="1"/>
  <c r="J56" i="4"/>
  <c r="K41" i="4"/>
  <c r="J41" i="4"/>
  <c r="K24" i="4"/>
  <c r="J24" i="4"/>
  <c r="R51" i="7" l="1"/>
  <c r="R40" i="7"/>
  <c r="R31" i="7"/>
  <c r="R27" i="7"/>
  <c r="K26" i="7"/>
  <c r="J26" i="7"/>
  <c r="R17" i="7"/>
  <c r="R12" i="7"/>
  <c r="R5" i="7"/>
  <c r="R61" i="7" s="1"/>
  <c r="K5" i="7"/>
  <c r="J5" i="7"/>
  <c r="R25" i="6" l="1"/>
  <c r="R15" i="6"/>
  <c r="R5" i="6"/>
  <c r="R34" i="19" l="1"/>
  <c r="R18" i="19"/>
  <c r="R5" i="19"/>
  <c r="R24" i="17"/>
  <c r="R13" i="17"/>
  <c r="R39" i="5" l="1"/>
  <c r="R30" i="5"/>
  <c r="R31" i="5" s="1"/>
  <c r="R20" i="5"/>
  <c r="Q17" i="5"/>
  <c r="Q16" i="5"/>
  <c r="Q15" i="5"/>
  <c r="Q14" i="5"/>
  <c r="Q13" i="5"/>
  <c r="R13" i="5" s="1"/>
  <c r="R11" i="5"/>
  <c r="Q12" i="5"/>
  <c r="Q11" i="5"/>
  <c r="R5" i="5"/>
  <c r="R49" i="5" l="1"/>
  <c r="R17" i="14"/>
  <c r="R11" i="14"/>
  <c r="R5" i="14"/>
  <c r="R45" i="18" l="1"/>
  <c r="R31" i="18"/>
  <c r="R18" i="18"/>
  <c r="R5" i="18"/>
  <c r="R61" i="18" s="1"/>
  <c r="R37" i="17"/>
  <c r="R5" i="17"/>
  <c r="R51" i="17" s="1"/>
  <c r="R7" i="16" l="1"/>
  <c r="R5" i="16" l="1"/>
  <c r="J5" i="16"/>
  <c r="K5" i="16" s="1"/>
  <c r="K31" i="16" l="1"/>
  <c r="J31" i="16"/>
  <c r="R34" i="8"/>
  <c r="D34" i="8"/>
  <c r="R28" i="8"/>
  <c r="R23" i="8"/>
  <c r="R21" i="16" l="1"/>
  <c r="R33" i="16" s="1"/>
  <c r="K27" i="16"/>
  <c r="K25" i="16"/>
  <c r="K23" i="16"/>
  <c r="K21" i="16"/>
  <c r="R9" i="15" l="1"/>
  <c r="R5" i="15"/>
  <c r="R12" i="15" l="1"/>
  <c r="R37" i="14"/>
  <c r="R51" i="14" s="1"/>
  <c r="R9" i="9" l="1"/>
  <c r="R5" i="9"/>
  <c r="R15" i="8" l="1"/>
  <c r="R11" i="8"/>
  <c r="R5" i="8"/>
  <c r="R39" i="8" s="1"/>
  <c r="R12" i="3" l="1"/>
  <c r="R5" i="3"/>
  <c r="R33" i="3" s="1"/>
  <c r="K5" i="3"/>
  <c r="R54" i="4" l="1"/>
  <c r="R39" i="4"/>
  <c r="K6" i="4"/>
  <c r="K5" i="4"/>
  <c r="J6" i="4"/>
  <c r="J5" i="4"/>
  <c r="J7" i="4" s="1"/>
  <c r="K7" i="4" l="1"/>
  <c r="R70" i="4"/>
  <c r="J5" i="8"/>
</calcChain>
</file>

<file path=xl/sharedStrings.xml><?xml version="1.0" encoding="utf-8"?>
<sst xmlns="http://schemas.openxmlformats.org/spreadsheetml/2006/main" count="1364" uniqueCount="291">
  <si>
    <t>PADOVA</t>
  </si>
  <si>
    <t>PALERMO</t>
  </si>
  <si>
    <t>PARMA</t>
  </si>
  <si>
    <t>PAVIA</t>
  </si>
  <si>
    <t>PIACENZA</t>
  </si>
  <si>
    <t>PISA</t>
  </si>
  <si>
    <t>POTENZA</t>
  </si>
  <si>
    <t>PRATO</t>
  </si>
  <si>
    <t>RAVENNA</t>
  </si>
  <si>
    <t>REGGIO EMILIA</t>
  </si>
  <si>
    <t>RIMINI</t>
  </si>
  <si>
    <t>ROMA</t>
  </si>
  <si>
    <t xml:space="preserve">IMPORTO </t>
  </si>
  <si>
    <t>2% - 1,90% - 1,80% dei contratti attuativi scaglionati in base alle soglie comunitarie</t>
  </si>
  <si>
    <t>SOMMA SPETTANTE</t>
  </si>
  <si>
    <t xml:space="preserve">ELENCAZIONE PROCEDURE E TIPOLOGIA DI AFFIDAMENTO </t>
  </si>
  <si>
    <t xml:space="preserve">BENEFICIARI/QUALIFICA </t>
  </si>
  <si>
    <t xml:space="preserve">FUNZIONI SVOLTE </t>
  </si>
  <si>
    <t xml:space="preserve">PERCENTUALI </t>
  </si>
  <si>
    <t>Supporto al DEC</t>
  </si>
  <si>
    <t>TOTALE DA ACCREDITARE</t>
  </si>
  <si>
    <t>TIPOLOGIA DI AFFIDAMENTO</t>
  </si>
  <si>
    <t>APERTA</t>
  </si>
  <si>
    <t xml:space="preserve">ELENCAZIONE PROCEDURE </t>
  </si>
  <si>
    <t xml:space="preserve">TIPOLOGIA DI AFFIDAMENTO </t>
  </si>
  <si>
    <t>RUP</t>
  </si>
  <si>
    <t>SOMMA  SPETTANTE PER INCENTIVI</t>
  </si>
  <si>
    <t>Supporto al RUP</t>
  </si>
  <si>
    <t>IMPORTO ACCORDO ATTUATIVO</t>
  </si>
  <si>
    <t>DEC</t>
  </si>
  <si>
    <t>IMPORTO (totale contratti attuativi)</t>
  </si>
  <si>
    <t>PERCENTUALI RUP</t>
  </si>
  <si>
    <t>PERCENTUALI DEC</t>
  </si>
  <si>
    <t>24% (Dirigente)</t>
  </si>
  <si>
    <t>affidamento del servizio di gestione di centri di accoglienza costituiti da singole unità abitative e centri collettivi di accoglienza con capacità ricettiva massima di 50 posti - 2022   CIG 91387585AC</t>
  </si>
  <si>
    <t>affidamento del servizio di gestione di centri di accoglienza costituiti da singole unità abitative e centri collettivi di accoglienza con capacità ricettiva massima di 50 posti - 2022   CIG 9138745AF0</t>
  </si>
  <si>
    <t>Supporto alDEC</t>
  </si>
  <si>
    <t>affidamento del servizio di gestione di centri di accoglienza costituiti da singole unità abitative e centri collettivi di accoglienza con capacità ricettiva massima di 50 posti - 2022   CIG 9083330909</t>
  </si>
  <si>
    <t>affidamento del servizio di gestione di centri di accoglienza costituiti da singole unità abitative e centri collettivi di accoglienza con capacità ricettiva massima di 50 posti - 2022   CIG 916135909D</t>
  </si>
  <si>
    <t>affidamento del servizio di gestione di centri di accoglienza costituiti da singole unità abitative e centri collettivi di accoglienza con capacità ricettiva massima di 50 posti - 2023   CIG 9083330909</t>
  </si>
  <si>
    <t>affidamento del servizio di gestione di centri di accoglienza costituiti da singole unità abitative e centri collettivi di accoglienza con capacità ricettiva massima di 50 posti - 2023   CIG 916135909D</t>
  </si>
  <si>
    <t>affidamento del servizio di gestione di centri di accoglienza costituiti da singole unità abitative e centri collettivi di accoglienza con capacità ricettiva massima di 50 posti - 2023   CIG 91387585AC</t>
  </si>
  <si>
    <t>affidamento del servizio di gestione di centri di accoglienza costituiti da singole unità abitative e centri collettivi di accoglienza con capacità ricettiva massima di 50 posti - 2023   CIG 9138745AF0</t>
  </si>
  <si>
    <t>Pocedure negoziate in urgenza art. 63 c2 lettc) dlgs. 50/2016- sopra soglia</t>
  </si>
  <si>
    <t>24% (DIRIGENTE)</t>
  </si>
  <si>
    <t xml:space="preserve">Supporto al RUP </t>
  </si>
  <si>
    <t xml:space="preserve">30% (Dirigente) </t>
  </si>
  <si>
    <t>80% (del30%del20%)</t>
  </si>
  <si>
    <t>20%(del30%del 20%)</t>
  </si>
  <si>
    <t>Supporto al DEC - Verifica di conformità</t>
  </si>
  <si>
    <t>24%(Dirigente)</t>
  </si>
  <si>
    <t>281333,7                                                                 625.163,60                                                         187.390,80                                                                150.044,64</t>
  </si>
  <si>
    <t xml:space="preserve">ACCORDO QUADRO PROT. 15488 DEL 27/3/2023 BIENNIO 2023/2024 CIG 9336719841 </t>
  </si>
  <si>
    <t>GARA CUSTODE ACQUIRENTE CIG 9798000495</t>
  </si>
  <si>
    <t>Programmazione spesa</t>
  </si>
  <si>
    <t>30%+22% (Dirigente)</t>
  </si>
  <si>
    <t>DEC (direttore Esecuzione)</t>
  </si>
  <si>
    <t>gestione accoglienza  cittadini stranieri richiedenti protezione internazionale  ACCORDO QUADRO cig 77872913D3 (S.U.A gara 2019 - periodo 2020/2022) A SEGUITO STIPULATI 5 CONTRATTI DERIVATI (PRIMA ANNUALITA') E 4 CONTRATTI DERIVATI (SECONDA ANNUALITA') 2021</t>
  </si>
  <si>
    <t>gestione accoglienza  cittadini stranieri richiedenti protezione internazionale  ACCORDO QUADRO cig 77872913D3 (S.U.A gara 2019 - periodo 2020/2022) A SEGUITO STIPULATI 5 CONTRATTI DERIVATI (PRIMA ANNUALITA') E 4 CONTRATTI DERIVATI (SECONDA ANNUALITA') 2022</t>
  </si>
  <si>
    <t>NEGOZIATA</t>
  </si>
  <si>
    <t>gestione accoglienza  cittadini stranieri richiedenti protezione internazionale cig 8073051C6D (S.U.A neg 2019) 2021</t>
  </si>
  <si>
    <t>gestione accoglienza  cittadini stranieri richiedenti protezione internazionale cig 8073051C6D (S.U.A neg 2019) 2022</t>
  </si>
  <si>
    <t>estione accoglienza  cittadini stranieri richiedenti protezione internazionale   cig 8069276136 (CENTRI FINO 50 neg 2019)</t>
  </si>
  <si>
    <t>gestione accoglienza  cittadini stranieri richiedenti protezione internazionale                        cig 8061904DA1 (CENTRI FINO 300neg 2019)</t>
  </si>
  <si>
    <t>gestione accoglienza  cittadini stranieri richiedenti protezione internazionale                        cig 9909174D0F (CENTRI FINO 300neg 2023)</t>
  </si>
  <si>
    <t xml:space="preserve">GARA ACCOGLIENZA ASSISTENZA MIGRANTI - ASP 3740046 CIG DERIVATO A03F9A6B11 LOTTO 1) </t>
  </si>
  <si>
    <t xml:space="preserve">20% dek 30% </t>
  </si>
  <si>
    <t xml:space="preserve">GARA ACCOGLIENZA ASSISTENZA MIGRANTI - ASP 3740046 CIG DERIVATO A03FD3C0A3 LOTTO 2) </t>
  </si>
  <si>
    <t xml:space="preserve">ACCORDO QUADRO PER L’AFFIDAMENTO DI DURATA BIENNALE 2023/2024 DI SERVIZI DI GESTIONE DI CENTRI DI ACCOGLIENZA CENTRI COLLETTIVI                                                                                    CIG: 9528717206                                       </t>
  </si>
  <si>
    <t xml:space="preserve">Programmazione Spesa </t>
  </si>
  <si>
    <t xml:space="preserve">ACCORDO QUADRO PER L’AFFIDAMENTO DI DURATA BIENNALE 2023/2024 DI SERVIZI DI GESTIONE DI CENTRI DI ACCOGLIENZA COMPOSTI DA SINGOLE UNITA' ABITATIVE                                                                                   CIG: 9529203315                   </t>
  </si>
  <si>
    <t xml:space="preserve">PROCEDURA NEGOZIATA PER L'AFFIDAMENTO DI SERVIZI DI GESTIONE DI CENTRI DI ACCOGLIENZA CENTRI COLLETTIVI                                                                                    CIG: 9187663B59                               </t>
  </si>
  <si>
    <t>NEGOZIATA SENZA BANDO</t>
  </si>
  <si>
    <t xml:space="preserve">PROCEDURA NEGOZIATA PER L’AFFIDAMENTO DI SERVIZI DI GESTIONE DI CENTRI DI ACCOGLIENZA COMPOSTI DA SINGOLE UNITA' ABITATIVE                                                                                   CIG: 9187439282             </t>
  </si>
  <si>
    <t>ACCORDO QUADRO PROT. 75005 DEL 28/12/2022 - AFFIDAMENTO GESTIONE SERVIZI CENTRI DI ACCOGLIENZAPERIODO GENNAIO 2023 DICEMBRE 2024 - CIG n. 936240877D - CONVENZIONE E ATTI AGGIUNTIVI ANNO 2023 CIG Derivato: 9562422843</t>
  </si>
  <si>
    <t>60%(Dirigente)</t>
  </si>
  <si>
    <t xml:space="preserve">APERTA </t>
  </si>
  <si>
    <t>Suppporto al RUP</t>
  </si>
  <si>
    <t>ACCORDO QUADRO DI DURATA BIENNALE PER L’AFFIDAMENTO DI SERVIZI DI GESTIONE DI CENTRI DI ACCOGLIENZA COLLETTIVI CON CAPACITA’ RICETTIVA MASSIMA DI 50 POSTI                                  CIG: 9622907212                                                                                                                                     CONCLUSIONE DI UN ACCORDO 
QUADRO DI DURATA BIENNALE PER L’AFFIDAMENTO DI SERVIZI DI GESTIONE DI 
CENTRI DI ACCOGLIENZA COLLETTIVI CON CAPACITA’ RICETTIVA MASSIMA DI 50 
POSTI
CIG: 9622907212 - repertorio 173 del 19/7/2023</t>
  </si>
  <si>
    <t>21%+24%</t>
  </si>
  <si>
    <t>21%+ 24%</t>
  </si>
  <si>
    <t>Gestione accoglienza  cittadini stranieri richiedenti protezione internazionale   cig 8069276136 (CENTRI FINO 50 neg 2019)   anno 2022</t>
  </si>
  <si>
    <t xml:space="preserve">gestione accoglienza  cittadini stranieri richiedenti protezione internazionale                        cig 8061904DA1 (CC300 neg 2019)       ANNO 2022 </t>
  </si>
  <si>
    <t>30%+22% (dirigente)</t>
  </si>
  <si>
    <t>GARA CUSTODE ACQUIRENTE - CIG 8664370051</t>
  </si>
  <si>
    <t>GARA MIGRANTI ANNO 2021 CIG 8896857EA4 - REP. 162 DEL 21/6/2022</t>
  </si>
  <si>
    <t>il 30% va calcolato sull'importo dell'80% e non sull'importo del 2% = 8.575,01x30%=2.572,50 il 20% del 30% è di € 514,50/2= 257,25</t>
  </si>
  <si>
    <t>GARA MIGRANTI ANNO 2021 CIG 9622763b3a- REP. 165 DEL 19/7/2023</t>
  </si>
  <si>
    <t>GARA MIGRANTI ANNO 2021 CIG 9622763b3a- REP. 167 DEL 19/7/2023</t>
  </si>
  <si>
    <t>GARA MIGRANTI ANNO 2021 CIG 9622763b3a- REP. 168 DEL 19/7/2023</t>
  </si>
  <si>
    <t>GARA MIGRANTI ANNO 2021 CIG 9622763b3a- REP. 171 DEL 19/7/2023</t>
  </si>
  <si>
    <t>GARA MIGRANTI ANNO 2021 CIG 9622763b3a- REP. 170 DEL 19/7/2023</t>
  </si>
  <si>
    <t>GARA MIGRANTI ANNO 2021 CIG 9622763b3a- REP. 166 DEL 19/7/2023</t>
  </si>
  <si>
    <t>GARA MIGRANTI ANNO 2021 CIG 9622763b3a- REP. 172 DEL 19/7/2023</t>
  </si>
  <si>
    <t>SUPPORTO AL DEC</t>
  </si>
  <si>
    <t xml:space="preserve">  CIG: 9622907212                       rep. 175 del 19/7/2023 </t>
  </si>
  <si>
    <t xml:space="preserve">  CIG: 9622907212      rep.181 del 19/7/2024</t>
  </si>
  <si>
    <t xml:space="preserve">  CIG: 9622907212  rep. 174 del 19/7/2025</t>
  </si>
  <si>
    <t>36597.52</t>
  </si>
  <si>
    <t xml:space="preserve"> CIG: 9622907212 rep. 180 del 19/7/2026</t>
  </si>
  <si>
    <t>CIG 8180521B7A - Gara europea a procedura aperta per l’affidamento del servizio di pulizia dei locali adibiti ad uffici e caserme dell'Arma dei Carabinieri di Roma e Provincia (NO I^ Municipio RM) periodo presunto 01.01.2020 - 31.12.2022</t>
  </si>
  <si>
    <t>CIG 8752024EAB - Gara europea a procedura aperta volta alla conclusione di un accordo quadro con più soggetti economici, per la durata di due anni, per l’affidamento dei servizi di gestione di centri di accoglienza costituiti da centri collettivi ubicati nella Città Metropolitana di Roma Capitale. con capacità recettiva compresa tra 51 e 100 posti. Periodo 01/09/2021 - 31/08/2023.</t>
  </si>
  <si>
    <t>CIG 9505253EE7 - Gara europea a procedura aperta volta alla conclusione di un accordo quadro con più soggetti economici, per la durata di due anni, per l’affidamento dei servizi di gestione di centri di accoglienza costituiti da singole unità abitative ubicate nella Città Metropolitana di Roma Capitale. con capacità recettiva fino a 50 posti - periodo 01.01.2023 - 31.12.2024</t>
  </si>
  <si>
    <t>CIG 9505753B85 - Gara europea a procedura aperta volta alla conclusione di un accordo quadro con più soggetti economici, per la durata di due anni, per l’affidamento dei servizi di gestione di centri di accoglienza con capacità ricettiva compresa tra 101 e 300 posti ubicati nella Città Metropolitana di Roma Capitale - periodo 01.01.2023 - 31.12.2024</t>
  </si>
  <si>
    <t>CIG 950531306F - Gara europea a procedura aperta volta alla conclusione di un accordo quadro con più soggetti economici, per la durata di due anni, per l’affidamento dei servizi di gestione di centri di accoglienza con capacità ricettiva fino a 50 posti ubicati nella Città Metropolitana di Roma Capitale - periodo 01.01.2023 - 31.12.2024</t>
  </si>
  <si>
    <t>CIG 9505684297 - Gara europea a procedura aperta volta alla conclusione di un accordo quadro con più soggetti economici, per la durata di due anni, per l’affidamento dei servizi di gestione di centri di accoglienza con capacità ricettiva compresa tra 51 e 100 posti ubicati nella Città Metropolitana di Roma Capitale - periodo 01.01.2023 - 31.12.2024</t>
  </si>
  <si>
    <t>10% del 30% del RUP</t>
  </si>
  <si>
    <t>10% collaboratore del RUP e 22% predisposizione atti di gara ed esecuzione</t>
  </si>
  <si>
    <t>60% collaboratore del DEC e 21% verifica conformità</t>
  </si>
  <si>
    <t>Tomè Daniela-F.E.F.</t>
  </si>
  <si>
    <t>collaboratore del RUP-predisposizione e controllo procedura di gara e di esecuzione contratti</t>
  </si>
  <si>
    <t>10% del RUP - 22% predisposizione e controllo procedura di gara e di esecuzione contratti</t>
  </si>
  <si>
    <t>collaboratore DEC- verifica di conformità</t>
  </si>
  <si>
    <t>20% del DEC - 7% verifica conformità</t>
  </si>
  <si>
    <r>
      <rPr>
        <b/>
        <sz val="11"/>
        <color theme="1"/>
        <rFont val="Calibri"/>
        <family val="2"/>
        <scheme val="minor"/>
      </rPr>
      <t>PROCEDURA APERTA SERVIZIO INTERPRETARIATO</t>
    </r>
    <r>
      <rPr>
        <sz val="11"/>
        <color theme="1"/>
        <rFont val="Calibri"/>
        <family val="2"/>
        <scheme val="minor"/>
      </rPr>
      <t xml:space="preserve"> - CIG  90027811E8  -  ART. 60 D.LGS.50/2016 </t>
    </r>
  </si>
  <si>
    <t xml:space="preserve">PROCEDURA NEGOZIATA ACCOGLIENZA MIGRANTI 1-                     </t>
  </si>
  <si>
    <t xml:space="preserve">PROCEDURA NEGOZIATA ACCOGLENZA MIGRANTI 2 - </t>
  </si>
  <si>
    <t>40% collaboratore del DEC e 21% verifica conformità</t>
  </si>
  <si>
    <t>PERCENTUALE RUP</t>
  </si>
  <si>
    <t>PERCENTUALE DEC</t>
  </si>
  <si>
    <t>Sponchiado Paola F.E.F.</t>
  </si>
  <si>
    <t>20% del DEC - 10,5% verifica conformità</t>
  </si>
  <si>
    <t>D'Elia Anna</t>
  </si>
  <si>
    <t>* IMPORTI CON RISPETTO DEL LIMITE 50% ANNUO LORDO</t>
  </si>
  <si>
    <t xml:space="preserve">PROCEDURA NEGOZIATA ACCOGLIENZA MSNA- </t>
  </si>
  <si>
    <t>20% collaboratore del RUP e 22% predisposizione atti di gara ed esecuzione</t>
  </si>
  <si>
    <t>10% del RUP - 11% predisposizione e controllo procedura di gara e di esecuzione contratti</t>
  </si>
  <si>
    <t>PROCEDURA APERTA ACCOGLIENZA MIGRANTI IN SINGOLE UNITA' ABITATIVE</t>
  </si>
  <si>
    <r>
      <t xml:space="preserve">20% del DEC - 7% verifica conformità </t>
    </r>
    <r>
      <rPr>
        <b/>
        <sz val="11"/>
        <color theme="1"/>
        <rFont val="Calibri"/>
        <family val="2"/>
        <scheme val="minor"/>
      </rPr>
      <t>per 6  mesi</t>
    </r>
  </si>
  <si>
    <r>
      <rPr>
        <b/>
        <sz val="11"/>
        <color theme="1"/>
        <rFont val="Calibri"/>
        <family val="2"/>
        <scheme val="minor"/>
      </rPr>
      <t>PROCEDURA APERTA ACCOGLIENZA MIGRANTI IN SINGOLE UNITA' ABITATIV</t>
    </r>
    <r>
      <rPr>
        <sz val="11"/>
        <color theme="1"/>
        <rFont val="Calibri"/>
        <family val="2"/>
        <scheme val="minor"/>
      </rPr>
      <t>E - ACCORDO QUADRO CIG 87747460759- ART.60 D. L.GVO N. 50/2016 .</t>
    </r>
    <r>
      <rPr>
        <u/>
        <sz val="11"/>
        <color theme="1"/>
        <rFont val="Calibri"/>
        <family val="2"/>
        <scheme val="minor"/>
      </rPr>
      <t xml:space="preserve"> </t>
    </r>
    <r>
      <rPr>
        <b/>
        <u/>
        <sz val="11"/>
        <color theme="1"/>
        <rFont val="Calibri"/>
        <family val="2"/>
        <scheme val="minor"/>
      </rPr>
      <t xml:space="preserve">PRIMA CONVENZIONE ATTUATIVA ACCORDO QUADRO BIENNALE  </t>
    </r>
    <r>
      <rPr>
        <b/>
        <sz val="11"/>
        <color theme="1"/>
        <rFont val="Calibri"/>
        <family val="2"/>
        <scheme val="minor"/>
      </rPr>
      <t xml:space="preserve"> - 9 CONTRATTI ATTUATIVI  PER UN TOTALE DI € 11.785.720,09</t>
    </r>
  </si>
  <si>
    <t>PROCEDURA APERTA ACCOGLIENZA MIGRANTI IN SINGOLE UNITA' ABITATIVE -</t>
  </si>
  <si>
    <r>
      <rPr>
        <b/>
        <sz val="11"/>
        <color theme="1"/>
        <rFont val="Calibri"/>
        <family val="2"/>
        <scheme val="minor"/>
      </rPr>
      <t>PROCEDURA APERTA ACCOGLIENZA MIGRANTI IN SINGOLE UNITA' ABITATIVE</t>
    </r>
    <r>
      <rPr>
        <sz val="11"/>
        <color theme="1"/>
        <rFont val="Calibri"/>
        <family val="2"/>
        <scheme val="minor"/>
      </rPr>
      <t xml:space="preserve"> -accordo quadro  CIG 87747460759- ART.60 D. L.GVO N. 50/2016 .</t>
    </r>
    <r>
      <rPr>
        <u/>
        <sz val="11"/>
        <color theme="1"/>
        <rFont val="Calibri"/>
        <family val="2"/>
        <scheme val="minor"/>
      </rPr>
      <t xml:space="preserve"> </t>
    </r>
    <r>
      <rPr>
        <b/>
        <u/>
        <sz val="11"/>
        <color theme="1"/>
        <rFont val="Calibri"/>
        <family val="2"/>
        <scheme val="minor"/>
      </rPr>
      <t>SECONDA CONVENZIONE ATTUATIVA ACCORDO QUADRO BIENNALE   - 9 CONTRATTI ATTUATIVI PER UN TOTALE DI € 11.169.230,96</t>
    </r>
  </si>
  <si>
    <t xml:space="preserve">PROCEDURA APERTA ACCOGLIENZA MIGRANTI IN CENTRI COLLETTIVI - </t>
  </si>
  <si>
    <r>
      <rPr>
        <b/>
        <sz val="11"/>
        <color theme="1"/>
        <rFont val="Calibri"/>
        <family val="2"/>
        <scheme val="minor"/>
      </rPr>
      <t xml:space="preserve">PROCEDURA APERTA ACCOGLIENZA MIGRANTI IN CENTRI COLLETTIVI </t>
    </r>
    <r>
      <rPr>
        <sz val="11"/>
        <color theme="1"/>
        <rFont val="Calibri"/>
        <family val="2"/>
        <scheme val="minor"/>
      </rPr>
      <t xml:space="preserve">- CIG 8774766DF6- ART.60 D. L.GVO N. 50/2016 . </t>
    </r>
    <r>
      <rPr>
        <b/>
        <u/>
        <sz val="11"/>
        <color theme="1"/>
        <rFont val="Calibri"/>
        <family val="2"/>
        <scheme val="minor"/>
      </rPr>
      <t xml:space="preserve">PRIMA CONVENZIONE ATTUATIVA ACCORDO QUADRO BIENNALE  </t>
    </r>
    <r>
      <rPr>
        <u/>
        <sz val="11"/>
        <color theme="1"/>
        <rFont val="Calibri"/>
        <family val="2"/>
        <scheme val="minor"/>
      </rPr>
      <t xml:space="preserve"> - 3 CONTRATTI ATTUATIVI PER UN TOTALE DI € 4.316.118,58</t>
    </r>
    <r>
      <rPr>
        <sz val="11"/>
        <color theme="1"/>
        <rFont val="Calibri"/>
        <family val="2"/>
        <scheme val="minor"/>
      </rPr>
      <t xml:space="preserve">   </t>
    </r>
  </si>
  <si>
    <r>
      <t>20% del DEC - 7% verifica conformità</t>
    </r>
    <r>
      <rPr>
        <b/>
        <i/>
        <sz val="11"/>
        <color theme="1"/>
        <rFont val="Calibri"/>
        <family val="2"/>
        <scheme val="minor"/>
      </rPr>
      <t xml:space="preserve"> per 6  mesi</t>
    </r>
  </si>
  <si>
    <r>
      <rPr>
        <b/>
        <sz val="11"/>
        <color theme="1"/>
        <rFont val="Calibri"/>
        <family val="2"/>
        <scheme val="minor"/>
      </rPr>
      <t xml:space="preserve">PROCEDURA APERTA ACCOGLIENZA MIGRANTI IN CENTRI COLLETTIVI </t>
    </r>
    <r>
      <rPr>
        <sz val="11"/>
        <color theme="1"/>
        <rFont val="Calibri"/>
        <family val="2"/>
        <scheme val="minor"/>
      </rPr>
      <t xml:space="preserve">- CIG 8774766DF6- ART.60 D. L.GVO N. 50/2016 . </t>
    </r>
    <r>
      <rPr>
        <b/>
        <sz val="11"/>
        <color theme="1"/>
        <rFont val="Calibri"/>
        <family val="2"/>
        <scheme val="minor"/>
      </rPr>
      <t>SECONDA</t>
    </r>
    <r>
      <rPr>
        <b/>
        <u/>
        <sz val="11"/>
        <color theme="1"/>
        <rFont val="Calibri"/>
        <family val="2"/>
        <scheme val="minor"/>
      </rPr>
      <t xml:space="preserve"> CONVENZIONE ATTUATIVA ACCORDO QUADRO BIENNALE    - 3 CONTRATTI ATTUATIVI PER UN TOTALE DI € 83.429,29</t>
    </r>
  </si>
  <si>
    <t>PROCEDURA APERTA ACCOGLIENZA MIGRANTI IN CENTRI COLLETTIVI</t>
  </si>
  <si>
    <r>
      <rPr>
        <b/>
        <sz val="11"/>
        <color theme="1"/>
        <rFont val="Calibri"/>
        <family val="2"/>
        <scheme val="minor"/>
      </rPr>
      <t>PROCEDURA NEGOZIATA ACCOGLIENZA MIGRANTI 1-</t>
    </r>
    <r>
      <rPr>
        <sz val="11"/>
        <color theme="1"/>
        <rFont val="Calibri"/>
        <family val="2"/>
        <scheme val="minor"/>
      </rPr>
      <t xml:space="preserve"> ACCORDO QUADRO CIG 93290607D9- ART.63 C.2, LETT. C) D. L.GVO N. 50/2016 - 2 CONTRATTI ATTUATIVI PER UN TOTALE DI € 696.031,35</t>
    </r>
  </si>
  <si>
    <r>
      <rPr>
        <b/>
        <sz val="11"/>
        <color theme="1"/>
        <rFont val="Calibri"/>
        <family val="2"/>
        <scheme val="minor"/>
      </rPr>
      <t>PROCEDURA NEGOZIATA ACCOGLENZA MIGRANTI 2</t>
    </r>
    <r>
      <rPr>
        <sz val="11"/>
        <color theme="1"/>
        <rFont val="Calibri"/>
        <family val="2"/>
        <scheme val="minor"/>
      </rPr>
      <t xml:space="preserve"> -ACCORDO QUADRO  CIG  9555710559  -  ART. 63 C. 2, LETT. C) D.LGS.50/2016    - 2 CONTRATTI ATTUATIVI PER UN TOTALE DI € 912.512,00                                                                 </t>
    </r>
  </si>
  <si>
    <r>
      <rPr>
        <b/>
        <sz val="11"/>
        <color theme="1"/>
        <rFont val="Calibri"/>
        <family val="2"/>
        <scheme val="minor"/>
      </rPr>
      <t>PROCEDURA NEGOZIATA ACCOGLIENZA MSNA-</t>
    </r>
    <r>
      <rPr>
        <sz val="11"/>
        <color theme="1"/>
        <rFont val="Calibri"/>
        <family val="2"/>
        <scheme val="minor"/>
      </rPr>
      <t xml:space="preserve"> ACCORDO QUADRO CIG  9768277D2D- ART.63 C.2, LETT. C) D. L.GVO N. 50/2016 - 3 CONTRATTI ATTUATIVI PER UN TOTALE DI € 1.034.524,53                                                                                                      </t>
    </r>
  </si>
  <si>
    <t xml:space="preserve">PERCENTUALE RUP </t>
  </si>
  <si>
    <t>CIG 678385021E - GARA A PROCEDURA APERTA, AI SENSI DELL’ART. 60 DEL D. LGS. N. 50/2016 DEL SERVIZIO DI PULIZIA DEI LOCALI ADIBITI A UFFICI E CASERME DELL’ARMA DEI CARABINIERI NELLACITTA’ METROPOLITANA DI ROMA CAPITALE -  PERIODO 2017/2019.</t>
  </si>
  <si>
    <t>Predispozione atti</t>
  </si>
  <si>
    <t>RUP dal 30/6/2023 28 mesi su 32 mesi</t>
  </si>
  <si>
    <t>Supporto al RUP periodo da 1/3/2023 al 30/6/2023 4MESI</t>
  </si>
  <si>
    <t>CIG 87520747F0 - Gara europea a procedura aperta volta alla conclusione di un accordo quadro con più soggetti economici, per la durata di due anni, per l’affidamento dei servizi di gestione di centri di accoglienza costituiti da centri collettivi ubicati nella Città Metropolitana di Roma Capitale. con capacità recettiva compresa tra 101 e 300 posti Periodo 01/09/2021 - 31/08/2023</t>
  </si>
  <si>
    <t>RUP dal 30/6/2023 2 mesi su 24 mesi</t>
  </si>
  <si>
    <t>Supporto al RUP periodo da 1/9/2021 al 30/6/2023</t>
  </si>
  <si>
    <t>CIG 8750288616 - Gara europea a procedura aperta volta alla conclusione di un accordo quadro con più soggetti economici, per la durata di due anni, per l’affidamento dei servizi di gestione di centri di accoglienza costituiti da centri collettivi ubicati nella Città Metropolitana di Roma Capitale. con capacità recettiva fino a 50 posti.</t>
  </si>
  <si>
    <t>CIG 8750131487- Gara europea a procedura aperta volta alla conclusione di un accordo quadro con più soggetti economici, per la durata di due anni, per l’affidamento dei servizi di gestione di centri di accoglienza costituiti da singole unità abitative con capacità recettiva fino a 50 posti, ubicate nella Città Metropolitana di Roma Capitale. Periodo 01/09/2021 - 31/08/2023</t>
  </si>
  <si>
    <t>Supporto al Rup</t>
  </si>
  <si>
    <t xml:space="preserve"> Gara europea a procedura aperta per la conclusione di un accordo quadro   per   l'affidamento   dei   servizi   di   gestione   di centri di accoglienza per cittadini stranieri richiedenti protezione internazionale. ANNI 2021/2022/2023 - LOTTTO 1) CIG  875800672E     </t>
  </si>
  <si>
    <t>aperta</t>
  </si>
  <si>
    <t>PREDISPOSIZIONE E CONTROLLO PROCEDURA DI GARA</t>
  </si>
  <si>
    <t>equivale al 22% dell'incentivo al netto di € 28,24 per aver superato nell'anno 2022 il 50% della retribuzione per € 72,84</t>
  </si>
  <si>
    <t>Ufficio del RUP</t>
  </si>
  <si>
    <t>equivale al 30% dell'incentivo RUP /4 UNITA'</t>
  </si>
  <si>
    <t>UFFICIO del DEC</t>
  </si>
  <si>
    <t xml:space="preserve">Equivale al 60% dell'incentivo del DEC rapportato alle unità </t>
  </si>
  <si>
    <t xml:space="preserve">Equivale al 60% dell'incentivo del DEC ANNO 2021 rapportato alle unità </t>
  </si>
  <si>
    <t>Gara europea a procedura aperta per la conclusione di un accordo quadro   per   l'affidamento   dei   servizi   di   gestione   di centri di accoglienza per cittadini stranieri richiedenti protezione internazionale. ANNI 2021/2022/2023 - LOTTO 2) CIG  8758035F1A</t>
  </si>
  <si>
    <t xml:space="preserve"> Gara europea a procedura aperta per la conclusione di un accordo quadro   per   l'affidamento   dei   servizi   di   gestione   di centri di accoglienza per cittadini stranieri richiedenti protezione internazionale. ANNI 2021/2022/2023 - LOTTO 3) CIG  8758055F9B - </t>
  </si>
  <si>
    <t xml:space="preserve">Cas1 - Unita abitative 2021 - CIG 872957947B - PRIMA ANNUALITA' </t>
  </si>
  <si>
    <t>PROCEDURA APERTA</t>
  </si>
  <si>
    <t>50% DEL 60%</t>
  </si>
  <si>
    <t>15% DEL 60%</t>
  </si>
  <si>
    <t xml:space="preserve"> 29 DEL 60% (SUP.AL DEC)                                                30%DEL 21% VERIFICA CON                </t>
  </si>
  <si>
    <t>1% DEL 60%</t>
  </si>
  <si>
    <t>5% DEL 60%</t>
  </si>
  <si>
    <t xml:space="preserve">Cas1 - Unita abitative - 2021 - CIG 872957947B - SECONDA ANNUALITA' </t>
  </si>
  <si>
    <t xml:space="preserve">Cas1 - Unita abitative  - 2023 CIG 9605590F9D - CIG DERIVATI 9800433528 - 979908089F - 9800471484 - 98003901AD IL 2% è STATO CALCOLATO SU OGNI SINGOLO CONTRATTO ATTUATIVO </t>
  </si>
  <si>
    <t>30% (funzionario ESCOLI)</t>
  </si>
  <si>
    <t xml:space="preserve"> RUP </t>
  </si>
  <si>
    <t xml:space="preserve">predisposizone controllo </t>
  </si>
  <si>
    <t xml:space="preserve">Gara custode acquirente - 2020 CIG  8188801C59 </t>
  </si>
  <si>
    <t>30%(demanio)</t>
  </si>
  <si>
    <t>RUP demanio</t>
  </si>
  <si>
    <t xml:space="preserve">Cas2 - centri colletivi fino a 50  - 2023 CIG 9605605BFF  - CIG DERIVATI 97989659B8 - 9799002841 IL 2% è STATO CALCOLATO SU OGNI SINGOLO CONTRATTO ATTUATIVO </t>
  </si>
  <si>
    <t>289076,32     361288,20</t>
  </si>
  <si>
    <t xml:space="preserve">predisposizione e controllo atti di gara </t>
  </si>
  <si>
    <t>50% di 22%</t>
  </si>
  <si>
    <t>Cas2 - centri collettivi fino a 50  - 2021-  CIG:8729568B65  IL 2% è STATO CALCOLATO SU OGNI SINGOLO CONTRATTO ATTUATIVO  - 1 ANNUALITA' cig: 8913220DD1 -8947987078-89480135EB-8948032599-8948051547-8948063F2B-8948074841-8948096A68-894810737E-8948115A16-8948125259-8948144207</t>
  </si>
  <si>
    <t>210.116,34 1.892.855,20 1405,169,85 291827,25 289670,00 1.372.112,26 483491,22 589847,00 590222,00 283395,60 295110,50 476230,00</t>
  </si>
  <si>
    <t>30% (DIRIGENTE)</t>
  </si>
  <si>
    <t>SUPPORTO RUP</t>
  </si>
  <si>
    <t>20 DELL80 DEL 30%</t>
  </si>
  <si>
    <t>50%del 22%</t>
  </si>
  <si>
    <t>25% DEL 21%</t>
  </si>
  <si>
    <t>Cas2 - centri collettivi fino a 50  - 2021-  CIG:8729568B65  IL 2% è STATO CALCOLATO SU OGNI SINGOLO CONTRATTO ATTUATIVO  - 2 ANNUALITA' 8913220DD1 -8947987078-89480135EB-8948032599-8948051547-8948063F2B-8948074841-8948096A68-894810737E-8948115A16-8948125259-8948144207</t>
  </si>
  <si>
    <t>210116,16 2354527,20 649.448,25 385.211,97 289670,00 1372111,08 802700,29 589846,50 768.235,70 283395,60 295,110,50 809.591,00</t>
  </si>
  <si>
    <t>10% DELL'80% DEL 30%</t>
  </si>
  <si>
    <t xml:space="preserve">TOTALE DA RIPARTIRE </t>
  </si>
  <si>
    <t>TOTALE 80% E 20%</t>
  </si>
  <si>
    <t>30% (15.404,00)</t>
  </si>
  <si>
    <t>Predisposizione controllo atti di gara esecuzione contratti pubblici</t>
  </si>
  <si>
    <t xml:space="preserve">30% = 2.800,02 - 70% del 30% </t>
  </si>
  <si>
    <t>Verifica di conformità</t>
  </si>
  <si>
    <t xml:space="preserve">30% = 19.871,82 - 70% del 30% </t>
  </si>
  <si>
    <t xml:space="preserve">30% = 4.907,01 - 70% del 30% </t>
  </si>
  <si>
    <t>RUP Predisposizione e controllo atti ed esecuzione dei contratti</t>
  </si>
  <si>
    <t>Predisposizione e controllo atti ed esecuzione contratti</t>
  </si>
  <si>
    <t xml:space="preserve">ACCORDO QUADRO PRTO. 31311 DEL 23/6/2022 BIENNIO 2022/2023 -Gara CIG n. 8801442BB2 - </t>
  </si>
  <si>
    <t>30%(Dirigente)</t>
  </si>
  <si>
    <t xml:space="preserve">70%DEL 30% massimo erogabile  50% DEL REDDITO </t>
  </si>
  <si>
    <t xml:space="preserve">20% massimo erogabile </t>
  </si>
  <si>
    <t>30% del 30% = 840,01 - 50% di 840,01</t>
  </si>
  <si>
    <t>30% del 30% = 840,01 - 50% di 840,01 : 3</t>
  </si>
  <si>
    <t>Programmazione spesa per investimenti</t>
  </si>
  <si>
    <t xml:space="preserve"> 22% = 2.053,35 - 70% del 22%</t>
  </si>
  <si>
    <t xml:space="preserve">30% del 22% = 616,01 - 50% di 616,01 : 3 </t>
  </si>
  <si>
    <t>60% del 24% = 1.344,00:3</t>
  </si>
  <si>
    <t>60% del 21% = 1.176,01:3</t>
  </si>
  <si>
    <t>30% del 22% = 616,01 - 50% di 616,01</t>
  </si>
  <si>
    <t xml:space="preserve">30% = 15.404,00 70% DEL 30% </t>
  </si>
  <si>
    <t>30% del 30% = 4.621,20 - 50% di 4.621,20</t>
  </si>
  <si>
    <t>30% del 30% = 4.621,20 - 50% di 4.621,20 : 3</t>
  </si>
  <si>
    <t>22% = 11.296,27 - 70% del 22%</t>
  </si>
  <si>
    <t>30% del 22% =3.388,88- 50% di 3.388,88 : 3</t>
  </si>
  <si>
    <t>60% del 24% = 7.393,92 : 3</t>
  </si>
  <si>
    <t xml:space="preserve">60% del 21% = 6.469,68 : 3 </t>
  </si>
  <si>
    <t>30% del 22% =3.388,88- 50% di 3.388,88</t>
  </si>
  <si>
    <t>30% del 30% = 5.961,55 - 50% di 5.961,55</t>
  </si>
  <si>
    <t>30% del 30% = 5.961,55 - 50% di 5.961,55 : 3</t>
  </si>
  <si>
    <t xml:space="preserve">22% = 14.572,67 - 70% del 22% </t>
  </si>
  <si>
    <t>30% DEL 22% = 4.371,80 - 50% di 4.371,80</t>
  </si>
  <si>
    <t>30% DEL 22% = 4.371,80 - 50% di 4.371,80 : 3</t>
  </si>
  <si>
    <t>40% DEL 24% = 6.358,98 - 45% di 6.358,98</t>
  </si>
  <si>
    <t>40% DEL 24% = 6.358,98 - 55% di 6.358,98</t>
  </si>
  <si>
    <t>40% DEL 21% = 5.564,11 - 55% di 5.564,11</t>
  </si>
  <si>
    <t>40% DEL 21% = 5.564,11 - 45% di 5.564,11</t>
  </si>
  <si>
    <t>30% del 30% = 1.472,10 -50% di 1.472,10</t>
  </si>
  <si>
    <t>30% del 30% = 1.472,10 -50% di 1.472,10 : 3</t>
  </si>
  <si>
    <t xml:space="preserve">22% = 3.598,48 - 70% del 22% </t>
  </si>
  <si>
    <t>30% DEL 22% = 1.079,54 - 50% di 1.079,54</t>
  </si>
  <si>
    <t>30% DEL 22% = 1.079,54 - 50% di 1.079,54 : 3</t>
  </si>
  <si>
    <t>40% del 24%= 1.570,24 -45% di 1.570,24</t>
  </si>
  <si>
    <t>40% del 24%= 1.570,24 - 55% di 1.570,24</t>
  </si>
  <si>
    <t>40% DEL 21% =1.373,96 - 45% di 1.373,96</t>
  </si>
  <si>
    <t>40% DEL 21% =1.373,96 - 55% di 1.373,96</t>
  </si>
  <si>
    <t>12% di €24.782,96</t>
  </si>
  <si>
    <t>21% (Dirigente)*</t>
  </si>
  <si>
    <t>14,60% (Dirigente)*</t>
  </si>
  <si>
    <t>12% su € 20.648,98</t>
  </si>
  <si>
    <t>*  Le percentuali relative al RUP ed al Dec sono state concordate durante la contrattazione decentrata che si è tenuta in data 29.04.2024</t>
  </si>
  <si>
    <t>RUP fino al 30/9/2025 (2 annualità)</t>
  </si>
  <si>
    <t>30% = 1.456,32 - 70% del 30% = 1.019,42 (importo spettante al 30/9/2025)</t>
  </si>
  <si>
    <t>30% del 30% = 436,90 (un collaboratore del Demanio)</t>
  </si>
  <si>
    <t xml:space="preserve">70% del 22% </t>
  </si>
  <si>
    <t>30% del 22% = 320,39</t>
  </si>
  <si>
    <t>10% del 80 del  24%</t>
  </si>
  <si>
    <t xml:space="preserve">Verifiche di conformità </t>
  </si>
  <si>
    <t>25% del 21%</t>
  </si>
  <si>
    <t>STAZIONE APPALTANTE</t>
  </si>
  <si>
    <t xml:space="preserve">Funzionario </t>
  </si>
  <si>
    <t xml:space="preserve">Funzioanrio </t>
  </si>
  <si>
    <t>Assistente</t>
  </si>
  <si>
    <t xml:space="preserve">Operatore </t>
  </si>
  <si>
    <t xml:space="preserve">Funzionario in quiescienza </t>
  </si>
  <si>
    <t xml:space="preserve">Funzionario in quiescenza </t>
  </si>
  <si>
    <t xml:space="preserve">funzionario </t>
  </si>
  <si>
    <t>stazione appaltante</t>
  </si>
  <si>
    <t xml:space="preserve"> Funzionario </t>
  </si>
  <si>
    <t xml:space="preserve"> assistente</t>
  </si>
  <si>
    <t>assistente</t>
  </si>
  <si>
    <t>Funzionario</t>
  </si>
  <si>
    <t>Funzioanrio</t>
  </si>
  <si>
    <t xml:space="preserve"> Assistente</t>
  </si>
  <si>
    <t>fUnzionario</t>
  </si>
  <si>
    <t xml:space="preserve"> Funzioanrio </t>
  </si>
  <si>
    <t xml:space="preserve"> Funzionario</t>
  </si>
  <si>
    <t xml:space="preserve">STAZIONE APPALTANTE </t>
  </si>
  <si>
    <t xml:space="preserve"> funzioanrio </t>
  </si>
  <si>
    <t xml:space="preserve">funzioanrio </t>
  </si>
  <si>
    <t xml:space="preserve"> funzionario </t>
  </si>
  <si>
    <t>CIG 87852677AB</t>
  </si>
  <si>
    <t>FUNZIONARI</t>
  </si>
  <si>
    <t>SUPPORTO AL RUP/DEC</t>
  </si>
  <si>
    <t>CIG 914932777C</t>
  </si>
  <si>
    <t>CIG 8566979EB4</t>
  </si>
  <si>
    <t>CIG 958543465E</t>
  </si>
  <si>
    <t>CIG 9757654ECC</t>
  </si>
  <si>
    <t>CIG 939303842B</t>
  </si>
  <si>
    <t>CIG 87624266AE</t>
  </si>
  <si>
    <t>CIG 9705819736</t>
  </si>
  <si>
    <t>CIG 8997326C49</t>
  </si>
  <si>
    <t>CIG 92641190D9</t>
  </si>
  <si>
    <t>GARE MIGRANTI ANNI 2022/2023/2024</t>
  </si>
  <si>
    <t>DIRIGENTI</t>
  </si>
  <si>
    <t>SOMMA ASSENTITA DALL'UCB</t>
  </si>
  <si>
    <t>PERCENTUALI ATTRIBUITE IN BASE ALLE ATTIVITA'(TABELLE DELLA PREFETTURA AGLI ATTI)</t>
  </si>
  <si>
    <r>
      <rPr>
        <b/>
        <sz val="48"/>
        <color theme="1"/>
        <rFont val="Kunstler Script"/>
        <family val="4"/>
      </rPr>
      <t xml:space="preserve">Ministero dell'Interno        </t>
    </r>
    <r>
      <rPr>
        <b/>
        <sz val="12"/>
        <color theme="1"/>
        <rFont val="Kunstler Script"/>
        <family val="4"/>
      </rPr>
      <t xml:space="preserve">                                </t>
    </r>
    <r>
      <rPr>
        <b/>
        <sz val="16"/>
        <color theme="1"/>
        <rFont val="Times New Roman"/>
        <family val="1"/>
      </rPr>
      <t xml:space="preserve">DIPARTIMENTO PER L'AMMINISTRAZIONE GENERALE PER LE POLITICHE DEL PERSONALE DELL'AMMINISTRAZIONE CIVILE E PER LE RISORSE STRUMENTALI E FINANZIARIE                                  </t>
    </r>
    <r>
      <rPr>
        <b/>
        <sz val="12"/>
        <color theme="1"/>
        <rFont val="Times New Roman"/>
        <family val="1"/>
      </rPr>
      <t xml:space="preserve">                          Direzione Centrale per le Risorse Finanziarie e Strumentali                                                                                    ALL. 7 (UTG P-R)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</si>
</sst>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_€"/>
  </numFmts>
  <fonts count="24" x14ac:knownFonts="1">
    <font>
      <sz val="11"/>
      <color theme="1"/>
      <name val="Calibri"/>
      <family val="2"/>
      <scheme val="minor"/>
    </font>
    <font>
      <b/>
      <sz val="11"/>
      <color theme="1"/>
      <name val="Calibri"/>
      <family val="2"/>
      <scheme val="minor"/>
    </font>
    <font>
      <b/>
      <sz val="10"/>
      <name val="Arial"/>
      <family val="2"/>
    </font>
    <font>
      <sz val="10"/>
      <name val="Arial"/>
      <family val="2"/>
    </font>
    <font>
      <b/>
      <sz val="10"/>
      <color rgb="FFFF0000"/>
      <name val="Arial"/>
      <family val="2"/>
    </font>
    <font>
      <sz val="8"/>
      <color theme="1"/>
      <name val="Calibri"/>
      <family val="2"/>
      <scheme val="minor"/>
    </font>
    <font>
      <sz val="10"/>
      <color rgb="FFFF0000"/>
      <name val="Arial"/>
      <family val="2"/>
    </font>
    <font>
      <sz val="1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b/>
      <sz val="9"/>
      <color theme="1"/>
      <name val="Calibri"/>
      <family val="2"/>
      <scheme val="minor"/>
    </font>
    <font>
      <b/>
      <i/>
      <sz val="11"/>
      <color theme="1"/>
      <name val="Calibri"/>
      <family val="2"/>
      <scheme val="minor"/>
    </font>
    <font>
      <b/>
      <sz val="14"/>
      <color theme="1"/>
      <name val="Calibri"/>
      <family val="2"/>
      <scheme val="minor"/>
    </font>
    <font>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b/>
      <sz val="12"/>
      <name val="Arial"/>
      <family val="2"/>
    </font>
    <font>
      <b/>
      <sz val="12"/>
      <color theme="1"/>
      <name val="Kunstler Script"/>
      <family val="4"/>
    </font>
    <font>
      <b/>
      <sz val="48"/>
      <color theme="1"/>
      <name val="Kunstler Script"/>
      <family val="4"/>
    </font>
    <font>
      <b/>
      <sz val="16"/>
      <color theme="1"/>
      <name val="Times New Roman"/>
      <family val="1"/>
    </font>
    <font>
      <b/>
      <sz val="12"/>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44" fontId="14" fillId="0" borderId="0" applyFont="0" applyFill="0" applyBorder="0" applyAlignment="0" applyProtection="0"/>
  </cellStyleXfs>
  <cellXfs count="290">
    <xf numFmtId="0" fontId="0" fillId="0" borderId="0" xfId="0"/>
    <xf numFmtId="0" fontId="0" fillId="0" borderId="0" xfId="0"/>
    <xf numFmtId="4" fontId="3" fillId="0" borderId="0" xfId="0" applyNumberFormat="1" applyFont="1" applyBorder="1" applyAlignment="1">
      <alignment horizontal="center" vertical="center" wrapText="1"/>
    </xf>
    <xf numFmtId="4" fontId="4" fillId="0" borderId="0" xfId="0" applyNumberFormat="1" applyFont="1" applyBorder="1" applyAlignment="1">
      <alignment horizontal="center" vertical="center" wrapText="1"/>
    </xf>
    <xf numFmtId="9" fontId="6" fillId="0" borderId="0" xfId="0" applyNumberFormat="1" applyFont="1" applyBorder="1" applyAlignment="1">
      <alignment horizontal="center" vertical="center" wrapText="1"/>
    </xf>
    <xf numFmtId="4" fontId="2" fillId="2" borderId="18" xfId="0" applyNumberFormat="1" applyFont="1" applyFill="1" applyBorder="1" applyAlignment="1">
      <alignment horizontal="center" vertical="center" wrapText="1"/>
    </xf>
    <xf numFmtId="4" fontId="2" fillId="2" borderId="22"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22"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2" fontId="0" fillId="0" borderId="0" xfId="0" applyNumberFormat="1" applyBorder="1" applyAlignment="1">
      <alignment horizontal="center" vertical="center" wrapText="1"/>
    </xf>
    <xf numFmtId="0" fontId="0" fillId="0" borderId="21" xfId="0" applyBorder="1" applyAlignment="1">
      <alignment horizontal="center" vertical="center" wrapText="1"/>
    </xf>
    <xf numFmtId="9" fontId="0" fillId="0" borderId="18" xfId="0" applyNumberFormat="1" applyBorder="1" applyAlignment="1">
      <alignment horizontal="center" vertical="center" wrapText="1"/>
    </xf>
    <xf numFmtId="9" fontId="0" fillId="0" borderId="0" xfId="0" applyNumberFormat="1" applyBorder="1" applyAlignment="1">
      <alignment horizontal="center" vertical="center" wrapText="1"/>
    </xf>
    <xf numFmtId="9" fontId="0" fillId="0" borderId="22" xfId="0" applyNumberFormat="1" applyBorder="1" applyAlignment="1">
      <alignment horizontal="center" vertical="center" wrapText="1"/>
    </xf>
    <xf numFmtId="4" fontId="0" fillId="0" borderId="7" xfId="0" applyNumberFormat="1" applyBorder="1" applyAlignment="1">
      <alignment horizontal="center" vertical="center" wrapText="1"/>
    </xf>
    <xf numFmtId="0" fontId="0" fillId="0" borderId="21" xfId="0" applyFill="1" applyBorder="1" applyAlignment="1">
      <alignment horizontal="center" vertical="center" wrapText="1"/>
    </xf>
    <xf numFmtId="0" fontId="0" fillId="0" borderId="0" xfId="0" applyFill="1" applyBorder="1" applyAlignment="1">
      <alignment horizontal="center" vertical="center" wrapText="1"/>
    </xf>
    <xf numFmtId="0" fontId="0" fillId="0" borderId="22" xfId="0" applyFill="1" applyBorder="1" applyAlignment="1">
      <alignment horizontal="center" vertical="center" wrapText="1"/>
    </xf>
    <xf numFmtId="4" fontId="3" fillId="0" borderId="22" xfId="0" applyNumberFormat="1" applyFont="1" applyBorder="1" applyAlignment="1">
      <alignment horizontal="center" vertical="center" wrapText="1"/>
    </xf>
    <xf numFmtId="9" fontId="3" fillId="0" borderId="18" xfId="0" applyNumberFormat="1" applyFont="1" applyBorder="1" applyAlignment="1">
      <alignment horizontal="center" vertical="center" wrapText="1"/>
    </xf>
    <xf numFmtId="9" fontId="3" fillId="0" borderId="22" xfId="0" applyNumberFormat="1" applyFont="1" applyBorder="1" applyAlignment="1">
      <alignment horizontal="center" vertical="center" wrapText="1"/>
    </xf>
    <xf numFmtId="9" fontId="3" fillId="0" borderId="0" xfId="0" applyNumberFormat="1" applyFont="1" applyBorder="1" applyAlignment="1">
      <alignment horizontal="center" vertical="center" wrapText="1"/>
    </xf>
    <xf numFmtId="0" fontId="3" fillId="0" borderId="18" xfId="0" applyFont="1" applyBorder="1" applyAlignment="1">
      <alignment horizontal="center" vertical="center" wrapText="1"/>
    </xf>
    <xf numFmtId="4" fontId="0" fillId="0" borderId="18" xfId="0" applyNumberFormat="1" applyBorder="1" applyAlignment="1">
      <alignment horizontal="center" vertical="center" wrapText="1"/>
    </xf>
    <xf numFmtId="4" fontId="0" fillId="0" borderId="0" xfId="0" applyNumberFormat="1" applyBorder="1" applyAlignment="1">
      <alignment horizontal="center" vertical="center" wrapText="1"/>
    </xf>
    <xf numFmtId="4" fontId="0" fillId="0" borderId="22" xfId="0" applyNumberFormat="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9" fontId="2" fillId="4"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textRotation="135" wrapText="1"/>
    </xf>
    <xf numFmtId="0" fontId="1" fillId="0" borderId="19" xfId="0" applyFont="1" applyBorder="1" applyAlignment="1">
      <alignment horizontal="center" vertical="center" wrapText="1"/>
    </xf>
    <xf numFmtId="0" fontId="0" fillId="0" borderId="0" xfId="0" applyAlignment="1">
      <alignment horizontal="center" vertical="center" wrapText="1"/>
    </xf>
    <xf numFmtId="4" fontId="1" fillId="0" borderId="0"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4" fontId="0" fillId="0" borderId="4" xfId="0" applyNumberFormat="1" applyBorder="1" applyAlignment="1">
      <alignment horizontal="center" vertical="center" wrapText="1"/>
    </xf>
    <xf numFmtId="4" fontId="16"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 fillId="3" borderId="4"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18" xfId="0" applyFont="1" applyFill="1" applyBorder="1" applyAlignment="1">
      <alignment horizontal="right" vertical="center" textRotation="135" wrapText="1"/>
    </xf>
    <xf numFmtId="0" fontId="2" fillId="4" borderId="27" xfId="0" applyFont="1" applyFill="1" applyBorder="1" applyAlignment="1">
      <alignment horizontal="center" vertical="center" wrapText="1"/>
    </xf>
    <xf numFmtId="0" fontId="2" fillId="4" borderId="35" xfId="0" applyFont="1" applyFill="1" applyBorder="1" applyAlignment="1">
      <alignment horizontal="center" vertical="center" wrapText="1"/>
    </xf>
    <xf numFmtId="9" fontId="2" fillId="4" borderId="35" xfId="0" applyNumberFormat="1" applyFont="1" applyFill="1" applyBorder="1" applyAlignment="1">
      <alignment horizontal="center" vertical="center" wrapText="1"/>
    </xf>
    <xf numFmtId="9" fontId="2" fillId="4" borderId="36"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4" xfId="0" applyFill="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0" xfId="0" applyFont="1" applyBorder="1" applyAlignment="1">
      <alignment horizontal="center" vertical="center" wrapText="1"/>
    </xf>
    <xf numFmtId="4" fontId="0" fillId="0" borderId="9" xfId="0" applyNumberFormat="1" applyBorder="1" applyAlignment="1">
      <alignment horizontal="center" vertical="center" wrapText="1"/>
    </xf>
    <xf numFmtId="4" fontId="0" fillId="0" borderId="9" xfId="0" applyNumberFormat="1" applyFill="1" applyBorder="1" applyAlignment="1">
      <alignment horizontal="center" vertical="center" wrapText="1"/>
    </xf>
    <xf numFmtId="4" fontId="0" fillId="0" borderId="1" xfId="0" applyNumberFormat="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34" xfId="0" applyNumberFormat="1"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11" fillId="0" borderId="32" xfId="0" applyFont="1" applyBorder="1" applyAlignment="1">
      <alignment horizontal="center" vertical="center" wrapText="1"/>
    </xf>
    <xf numFmtId="0" fontId="13" fillId="0" borderId="0" xfId="0" applyFont="1" applyAlignment="1">
      <alignment horizontal="center" vertical="center" wrapText="1"/>
    </xf>
    <xf numFmtId="4" fontId="1" fillId="0" borderId="23" xfId="0" applyNumberFormat="1" applyFont="1" applyBorder="1" applyAlignment="1">
      <alignment horizontal="center" vertical="center" wrapText="1"/>
    </xf>
    <xf numFmtId="4" fontId="0" fillId="0" borderId="0" xfId="0" applyNumberFormat="1" applyAlignment="1">
      <alignment horizontal="center" vertical="center" wrapText="1"/>
    </xf>
    <xf numFmtId="0" fontId="0" fillId="0" borderId="6" xfId="0" applyBorder="1" applyAlignment="1">
      <alignment horizontal="center" vertical="center" wrapText="1"/>
    </xf>
    <xf numFmtId="0" fontId="1" fillId="0" borderId="0" xfId="0" applyFont="1" applyAlignment="1">
      <alignment horizontal="center" vertical="center" wrapText="1"/>
    </xf>
    <xf numFmtId="0" fontId="1" fillId="0" borderId="20" xfId="0" applyFont="1" applyBorder="1" applyAlignment="1">
      <alignment horizontal="center" vertical="center" wrapText="1"/>
    </xf>
    <xf numFmtId="4" fontId="1" fillId="0" borderId="20" xfId="0" applyNumberFormat="1" applyFont="1" applyBorder="1" applyAlignment="1">
      <alignment horizontal="center" vertical="center" wrapText="1"/>
    </xf>
    <xf numFmtId="4" fontId="1" fillId="0" borderId="10" xfId="0" applyNumberFormat="1" applyFont="1" applyBorder="1" applyAlignment="1">
      <alignment horizontal="center" vertical="center" wrapText="1"/>
    </xf>
    <xf numFmtId="4" fontId="1" fillId="0" borderId="19" xfId="0" applyNumberFormat="1" applyFont="1" applyBorder="1" applyAlignment="1">
      <alignment horizontal="center" vertical="center" wrapText="1"/>
    </xf>
    <xf numFmtId="4" fontId="1" fillId="0" borderId="0" xfId="0" applyNumberFormat="1" applyFont="1" applyAlignment="1">
      <alignment horizontal="center" vertical="center" wrapText="1"/>
    </xf>
    <xf numFmtId="0" fontId="2" fillId="5" borderId="4" xfId="0" applyFont="1" applyFill="1" applyBorder="1" applyAlignment="1">
      <alignment horizontal="right" vertical="center" textRotation="135" wrapText="1"/>
    </xf>
    <xf numFmtId="9" fontId="5" fillId="0" borderId="1" xfId="0" applyNumberFormat="1" applyFont="1" applyBorder="1" applyAlignment="1">
      <alignment horizontal="center" vertical="center" wrapText="1"/>
    </xf>
    <xf numFmtId="9" fontId="5" fillId="0" borderId="34" xfId="0" applyNumberFormat="1" applyFont="1" applyBorder="1" applyAlignment="1">
      <alignment horizontal="center" vertical="center" wrapText="1"/>
    </xf>
    <xf numFmtId="9" fontId="0" fillId="0" borderId="31" xfId="0" applyNumberFormat="1" applyBorder="1" applyAlignment="1">
      <alignment horizontal="center" vertical="center" wrapText="1"/>
    </xf>
    <xf numFmtId="9" fontId="0" fillId="0" borderId="43" xfId="0" applyNumberFormat="1" applyBorder="1" applyAlignment="1">
      <alignment horizontal="center" vertical="center" wrapText="1"/>
    </xf>
    <xf numFmtId="44" fontId="0" fillId="0" borderId="31" xfId="0" applyNumberFormat="1" applyBorder="1" applyAlignment="1">
      <alignment horizontal="center" vertical="center" wrapText="1"/>
    </xf>
    <xf numFmtId="44" fontId="0" fillId="0" borderId="30" xfId="0" applyNumberFormat="1" applyBorder="1" applyAlignment="1">
      <alignment horizontal="center" vertical="center" wrapText="1"/>
    </xf>
    <xf numFmtId="44" fontId="0" fillId="0" borderId="42"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1" xfId="0" applyNumberFormat="1" applyBorder="1" applyAlignment="1">
      <alignment horizontal="center" vertical="center" wrapText="1"/>
    </xf>
    <xf numFmtId="44" fontId="0" fillId="0" borderId="34" xfId="1" applyFont="1" applyBorder="1" applyAlignment="1">
      <alignment horizontal="center" vertical="center" wrapText="1"/>
    </xf>
    <xf numFmtId="0" fontId="1" fillId="0" borderId="13" xfId="0" applyFont="1" applyBorder="1" applyAlignment="1">
      <alignment horizontal="center" vertical="center" wrapText="1"/>
    </xf>
    <xf numFmtId="4" fontId="0" fillId="0" borderId="0" xfId="0" applyNumberFormat="1" applyFill="1" applyBorder="1" applyAlignment="1">
      <alignment horizontal="center" vertical="center" wrapText="1"/>
    </xf>
    <xf numFmtId="4" fontId="0" fillId="0" borderId="22" xfId="0" applyNumberForma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4" xfId="0" applyFont="1" applyFill="1" applyBorder="1" applyAlignment="1">
      <alignment horizontal="center" vertical="center" wrapText="1"/>
    </xf>
    <xf numFmtId="9" fontId="2" fillId="4" borderId="15" xfId="0" applyNumberFormat="1" applyFont="1" applyFill="1" applyBorder="1" applyAlignment="1">
      <alignment horizontal="center" vertical="center" wrapText="1"/>
    </xf>
    <xf numFmtId="9" fontId="0" fillId="0" borderId="4" xfId="0" applyNumberFormat="1" applyBorder="1" applyAlignment="1">
      <alignment horizontal="center" vertical="center" wrapText="1"/>
    </xf>
    <xf numFmtId="0" fontId="0" fillId="0" borderId="4" xfId="0" applyFill="1" applyBorder="1" applyAlignment="1">
      <alignment horizontal="center" vertical="center" wrapText="1"/>
    </xf>
    <xf numFmtId="4" fontId="0" fillId="0" borderId="4" xfId="0" applyNumberFormat="1" applyFill="1" applyBorder="1" applyAlignment="1">
      <alignment horizontal="center" vertical="center" wrapText="1"/>
    </xf>
    <xf numFmtId="0" fontId="0" fillId="0" borderId="17" xfId="0" applyBorder="1" applyAlignment="1">
      <alignment horizontal="center" vertical="center" wrapText="1"/>
    </xf>
    <xf numFmtId="0" fontId="0" fillId="3" borderId="15"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29"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9" fontId="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9" fontId="15" fillId="0" borderId="4" xfId="0" applyNumberFormat="1" applyFont="1" applyBorder="1" applyAlignment="1">
      <alignment horizontal="center" vertical="center" wrapText="1"/>
    </xf>
    <xf numFmtId="0" fontId="0" fillId="2" borderId="4" xfId="0" applyFill="1" applyBorder="1" applyAlignment="1">
      <alignment horizontal="center" vertical="center" wrapText="1"/>
    </xf>
    <xf numFmtId="4" fontId="0" fillId="2" borderId="4"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1" fillId="2" borderId="4" xfId="0" applyFont="1" applyFill="1" applyBorder="1" applyAlignment="1">
      <alignment horizontal="center" vertical="center" wrapText="1"/>
    </xf>
    <xf numFmtId="4" fontId="18" fillId="3" borderId="15" xfId="0" applyNumberFormat="1" applyFont="1" applyFill="1" applyBorder="1" applyAlignment="1">
      <alignment horizontal="center" vertical="center" wrapText="1"/>
    </xf>
    <xf numFmtId="0" fontId="1" fillId="3" borderId="17" xfId="0" applyFont="1" applyFill="1" applyBorder="1" applyAlignment="1">
      <alignment horizontal="center" vertical="center" wrapText="1"/>
    </xf>
    <xf numFmtId="9" fontId="0" fillId="0" borderId="0" xfId="0" applyNumberFormat="1" applyAlignment="1">
      <alignment horizontal="center" vertical="center" wrapText="1"/>
    </xf>
    <xf numFmtId="3" fontId="0" fillId="0" borderId="0" xfId="0" applyNumberFormat="1" applyAlignment="1">
      <alignment horizontal="center" vertical="center" wrapText="1"/>
    </xf>
    <xf numFmtId="10" fontId="0" fillId="0" borderId="0" xfId="0" applyNumberFormat="1" applyAlignment="1">
      <alignment horizontal="center" vertical="center" wrapText="1"/>
    </xf>
    <xf numFmtId="0" fontId="13" fillId="0" borderId="0" xfId="0" applyFont="1" applyBorder="1" applyAlignment="1">
      <alignment horizontal="center" vertical="center" wrapText="1"/>
    </xf>
    <xf numFmtId="4" fontId="13" fillId="0" borderId="0" xfId="0" applyNumberFormat="1" applyFont="1" applyAlignment="1">
      <alignment horizontal="center" vertical="center" wrapText="1"/>
    </xf>
    <xf numFmtId="0" fontId="13" fillId="0" borderId="4" xfId="0" applyFont="1" applyBorder="1" applyAlignment="1">
      <alignment horizontal="center" vertical="center" wrapText="1"/>
    </xf>
    <xf numFmtId="0" fontId="1" fillId="3" borderId="15" xfId="0" applyFont="1" applyFill="1" applyBorder="1" applyAlignment="1">
      <alignment horizontal="center" vertical="center" wrapText="1"/>
    </xf>
    <xf numFmtId="4" fontId="1" fillId="3" borderId="16" xfId="0" applyNumberFormat="1" applyFont="1" applyFill="1" applyBorder="1" applyAlignment="1">
      <alignment horizontal="center" vertical="center" wrapText="1"/>
    </xf>
    <xf numFmtId="10" fontId="0" fillId="0" borderId="4" xfId="0" applyNumberFormat="1" applyBorder="1" applyAlignment="1">
      <alignment horizontal="center" vertical="center" wrapText="1"/>
    </xf>
    <xf numFmtId="10" fontId="0" fillId="2" borderId="4" xfId="0" applyNumberFormat="1" applyFill="1" applyBorder="1" applyAlignment="1">
      <alignment horizontal="center" vertical="center" wrapText="1"/>
    </xf>
    <xf numFmtId="3" fontId="0" fillId="0" borderId="4" xfId="0" applyNumberFormat="1" applyBorder="1" applyAlignment="1">
      <alignment horizontal="center" vertical="center" wrapText="1"/>
    </xf>
    <xf numFmtId="9" fontId="0" fillId="0" borderId="4" xfId="0" applyNumberFormat="1" applyFill="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9" fontId="7" fillId="0" borderId="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0" fillId="0" borderId="23" xfId="0" applyFill="1" applyBorder="1" applyAlignment="1">
      <alignment horizontal="center" vertical="center" wrapText="1"/>
    </xf>
    <xf numFmtId="0" fontId="2" fillId="6" borderId="4" xfId="0" applyFont="1" applyFill="1" applyBorder="1" applyAlignment="1">
      <alignment horizontal="right" vertical="center" textRotation="135" wrapText="1"/>
    </xf>
    <xf numFmtId="0" fontId="1" fillId="0" borderId="23" xfId="0" applyFont="1" applyFill="1" applyBorder="1" applyAlignment="1">
      <alignment horizontal="center" vertical="center" wrapText="1"/>
    </xf>
    <xf numFmtId="164" fontId="0" fillId="0" borderId="4" xfId="1" applyNumberFormat="1" applyFont="1" applyBorder="1" applyAlignment="1">
      <alignment horizontal="center" vertical="center" wrapText="1"/>
    </xf>
    <xf numFmtId="9" fontId="0" fillId="2" borderId="4" xfId="0" applyNumberFormat="1" applyFill="1" applyBorder="1" applyAlignment="1">
      <alignment horizontal="center" vertical="center" wrapText="1"/>
    </xf>
    <xf numFmtId="44" fontId="0" fillId="2" borderId="4" xfId="1" applyFont="1" applyFill="1" applyBorder="1" applyAlignment="1">
      <alignment horizontal="center" vertical="center" wrapText="1"/>
    </xf>
    <xf numFmtId="0" fontId="1" fillId="3" borderId="16" xfId="0" applyFont="1" applyFill="1" applyBorder="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22" xfId="0" applyBorder="1" applyAlignment="1">
      <alignment horizontal="center" vertical="center" wrapText="1"/>
    </xf>
    <xf numFmtId="2" fontId="0" fillId="0" borderId="18" xfId="0" applyNumberFormat="1" applyBorder="1" applyAlignment="1">
      <alignment horizontal="center" vertical="center" wrapText="1"/>
    </xf>
    <xf numFmtId="2" fontId="0" fillId="0" borderId="0" xfId="0" applyNumberFormat="1" applyBorder="1" applyAlignment="1">
      <alignment horizontal="center" vertical="center" wrapText="1"/>
    </xf>
    <xf numFmtId="2" fontId="0" fillId="0" borderId="22" xfId="0" applyNumberFormat="1" applyBorder="1" applyAlignment="1">
      <alignment horizontal="center" vertical="center" wrapText="1"/>
    </xf>
    <xf numFmtId="0" fontId="17" fillId="5" borderId="15" xfId="0" applyFont="1" applyFill="1" applyBorder="1" applyAlignment="1">
      <alignment horizontal="center" vertical="center" textRotation="90" wrapText="1"/>
    </xf>
    <xf numFmtId="0" fontId="17" fillId="5" borderId="16" xfId="0" applyFont="1" applyFill="1" applyBorder="1" applyAlignment="1">
      <alignment horizontal="center" vertical="center" textRotation="90" wrapText="1"/>
    </xf>
    <xf numFmtId="0" fontId="17" fillId="5" borderId="17" xfId="0" applyFont="1" applyFill="1" applyBorder="1" applyAlignment="1">
      <alignment horizontal="center" vertical="center" textRotation="90" wrapText="1"/>
    </xf>
    <xf numFmtId="4" fontId="0" fillId="0" borderId="18" xfId="0" applyNumberFormat="1" applyBorder="1" applyAlignment="1">
      <alignment horizontal="center" vertical="center" wrapText="1"/>
    </xf>
    <xf numFmtId="4" fontId="0" fillId="0" borderId="0" xfId="0" applyNumberFormat="1"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34" xfId="0" applyBorder="1" applyAlignment="1">
      <alignment horizontal="center" vertical="center" wrapText="1"/>
    </xf>
    <xf numFmtId="4" fontId="0" fillId="0" borderId="1" xfId="0" applyNumberFormat="1" applyBorder="1" applyAlignment="1">
      <alignment horizontal="center" vertical="center" wrapText="1"/>
    </xf>
    <xf numFmtId="4" fontId="1" fillId="0" borderId="20" xfId="0" applyNumberFormat="1" applyFont="1" applyBorder="1" applyAlignment="1">
      <alignment horizontal="center" vertical="center" wrapText="1"/>
    </xf>
    <xf numFmtId="4" fontId="1" fillId="0" borderId="12" xfId="0" applyNumberFormat="1" applyFont="1" applyBorder="1" applyAlignment="1">
      <alignment horizontal="center" vertical="center" wrapText="1"/>
    </xf>
    <xf numFmtId="4" fontId="1" fillId="0" borderId="38" xfId="0" applyNumberFormat="1" applyFont="1" applyBorder="1" applyAlignment="1">
      <alignment horizontal="center" vertical="center" wrapText="1"/>
    </xf>
    <xf numFmtId="2" fontId="0" fillId="0" borderId="27" xfId="0" applyNumberFormat="1" applyBorder="1" applyAlignment="1">
      <alignment horizontal="center" vertical="center" wrapText="1"/>
    </xf>
    <xf numFmtId="2" fontId="0" fillId="0" borderId="24" xfId="0" applyNumberFormat="1" applyBorder="1" applyAlignment="1">
      <alignment horizontal="center" vertical="center" wrapText="1"/>
    </xf>
    <xf numFmtId="0" fontId="0" fillId="0" borderId="7" xfId="0" applyBorder="1" applyAlignment="1">
      <alignment horizontal="center" vertical="center" wrapText="1"/>
    </xf>
    <xf numFmtId="0" fontId="0" fillId="0" borderId="33"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37" xfId="0" applyBorder="1" applyAlignment="1">
      <alignment horizontal="center" vertical="center" wrapText="1"/>
    </xf>
    <xf numFmtId="0" fontId="1" fillId="0" borderId="39" xfId="0" applyFont="1" applyBorder="1" applyAlignment="1">
      <alignment horizontal="center" vertical="center" wrapText="1"/>
    </xf>
    <xf numFmtId="49" fontId="0" fillId="0" borderId="8"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37" xfId="0" applyNumberForma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4" fontId="0" fillId="0" borderId="7" xfId="0" applyNumberFormat="1" applyBorder="1" applyAlignment="1">
      <alignment horizontal="center" vertical="center" wrapText="1"/>
    </xf>
    <xf numFmtId="4" fontId="0" fillId="0" borderId="33" xfId="0" applyNumberFormat="1" applyBorder="1" applyAlignment="1">
      <alignment horizontal="center" vertical="center" wrapText="1"/>
    </xf>
    <xf numFmtId="4" fontId="1" fillId="0" borderId="36" xfId="0" applyNumberFormat="1" applyFont="1" applyBorder="1" applyAlignment="1">
      <alignment horizontal="center" vertical="center" wrapText="1"/>
    </xf>
    <xf numFmtId="4" fontId="1" fillId="0" borderId="39" xfId="0" applyNumberFormat="1" applyFont="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34" xfId="0" applyNumberFormat="1" applyFill="1" applyBorder="1" applyAlignment="1">
      <alignment horizontal="center" vertical="center" wrapText="1"/>
    </xf>
    <xf numFmtId="4" fontId="1" fillId="0" borderId="19" xfId="0" applyNumberFormat="1" applyFont="1" applyFill="1" applyBorder="1" applyAlignment="1">
      <alignment horizontal="center" vertical="center" wrapText="1"/>
    </xf>
    <xf numFmtId="4" fontId="1" fillId="0" borderId="20" xfId="0" applyNumberFormat="1" applyFont="1" applyFill="1" applyBorder="1" applyAlignment="1">
      <alignment horizontal="center" vertical="center" wrapText="1"/>
    </xf>
    <xf numFmtId="4" fontId="1" fillId="0" borderId="23" xfId="0" applyNumberFormat="1" applyFont="1" applyFill="1" applyBorder="1" applyAlignment="1">
      <alignment horizontal="center" vertical="center" wrapText="1"/>
    </xf>
    <xf numFmtId="49" fontId="0" fillId="0" borderId="9"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34" xfId="0" applyFont="1" applyBorder="1" applyAlignment="1">
      <alignment horizontal="center" vertical="center" wrapText="1"/>
    </xf>
    <xf numFmtId="4" fontId="0" fillId="0" borderId="22" xfId="0" applyNumberFormat="1" applyBorder="1" applyAlignment="1">
      <alignment horizontal="center" vertical="center" wrapText="1"/>
    </xf>
    <xf numFmtId="9" fontId="0" fillId="0" borderId="18" xfId="0" applyNumberFormat="1" applyBorder="1" applyAlignment="1">
      <alignment horizontal="center" vertical="center" wrapText="1"/>
    </xf>
    <xf numFmtId="9" fontId="0" fillId="0" borderId="0" xfId="0" applyNumberFormat="1" applyBorder="1" applyAlignment="1">
      <alignment horizontal="center" vertical="center" wrapText="1"/>
    </xf>
    <xf numFmtId="9" fontId="0" fillId="0" borderId="22" xfId="0" applyNumberFormat="1" applyBorder="1" applyAlignment="1">
      <alignment horizontal="center" vertical="center" wrapText="1"/>
    </xf>
    <xf numFmtId="9" fontId="0" fillId="0" borderId="27" xfId="0" applyNumberFormat="1" applyBorder="1" applyAlignment="1">
      <alignment horizontal="center" vertical="center" wrapText="1"/>
    </xf>
    <xf numFmtId="9" fontId="0" fillId="0" borderId="24" xfId="0" applyNumberFormat="1" applyBorder="1" applyAlignment="1">
      <alignment horizontal="center" vertical="center" wrapText="1"/>
    </xf>
    <xf numFmtId="9" fontId="0" fillId="0" borderId="29" xfId="0" applyNumberFormat="1" applyBorder="1" applyAlignment="1">
      <alignment horizontal="center" vertical="center" wrapText="1"/>
    </xf>
    <xf numFmtId="4" fontId="0" fillId="0" borderId="19" xfId="0" applyNumberFormat="1" applyBorder="1" applyAlignment="1">
      <alignment horizontal="center" vertical="center" wrapText="1"/>
    </xf>
    <xf numFmtId="4" fontId="0" fillId="0" borderId="20" xfId="0" applyNumberFormat="1" applyBorder="1" applyAlignment="1">
      <alignment horizontal="center" vertical="center" wrapText="1"/>
    </xf>
    <xf numFmtId="4" fontId="0" fillId="0" borderId="23" xfId="0" applyNumberFormat="1" applyBorder="1" applyAlignment="1">
      <alignment horizontal="center" vertical="center" wrapText="1"/>
    </xf>
    <xf numFmtId="0" fontId="2" fillId="0" borderId="0" xfId="0" applyFont="1" applyBorder="1" applyAlignment="1">
      <alignment horizontal="center" vertical="center" wrapText="1"/>
    </xf>
    <xf numFmtId="44" fontId="0" fillId="0" borderId="36" xfId="0" applyNumberFormat="1" applyBorder="1" applyAlignment="1">
      <alignment horizontal="center" vertical="center" wrapText="1"/>
    </xf>
    <xf numFmtId="44" fontId="0" fillId="0" borderId="38" xfId="0" applyNumberFormat="1" applyBorder="1" applyAlignment="1">
      <alignment horizontal="center" vertical="center" wrapText="1"/>
    </xf>
    <xf numFmtId="44" fontId="0" fillId="0" borderId="39" xfId="0" applyNumberForma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4" fontId="1" fillId="0" borderId="15" xfId="0" applyNumberFormat="1"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5" borderId="16" xfId="0" applyFill="1" applyBorder="1" applyAlignment="1">
      <alignment horizontal="center" vertical="center" textRotation="90" wrapText="1"/>
    </xf>
    <xf numFmtId="0" fontId="0" fillId="5" borderId="17" xfId="0" applyFill="1" applyBorder="1" applyAlignment="1">
      <alignment horizontal="center" vertical="center" textRotation="90" wrapText="1"/>
    </xf>
    <xf numFmtId="4" fontId="1" fillId="0" borderId="16" xfId="0" applyNumberFormat="1" applyFont="1" applyBorder="1" applyAlignment="1">
      <alignment horizontal="center" vertical="center" wrapText="1"/>
    </xf>
    <xf numFmtId="4" fontId="1" fillId="0" borderId="17"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4" fontId="0" fillId="0" borderId="13" xfId="0" applyNumberFormat="1" applyBorder="1" applyAlignment="1">
      <alignment horizontal="center" vertical="center" wrapText="1"/>
    </xf>
    <xf numFmtId="4" fontId="1" fillId="0" borderId="4" xfId="0" applyNumberFormat="1" applyFont="1" applyBorder="1" applyAlignment="1">
      <alignment horizontal="center" vertical="center" wrapText="1"/>
    </xf>
    <xf numFmtId="4" fontId="0" fillId="0" borderId="15" xfId="0" applyNumberFormat="1" applyBorder="1" applyAlignment="1">
      <alignment horizontal="center" vertical="center" wrapText="1"/>
    </xf>
    <xf numFmtId="4" fontId="0" fillId="0" borderId="16" xfId="0" applyNumberFormat="1" applyBorder="1" applyAlignment="1">
      <alignment horizontal="center" vertical="center" wrapText="1"/>
    </xf>
    <xf numFmtId="0" fontId="0" fillId="0" borderId="30" xfId="0" applyBorder="1" applyAlignment="1">
      <alignment horizontal="center" vertical="center" wrapText="1"/>
    </xf>
    <xf numFmtId="0" fontId="0" fillId="0" borderId="41" xfId="0"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4" fontId="0" fillId="0" borderId="17" xfId="0" applyNumberFormat="1" applyBorder="1" applyAlignment="1">
      <alignment horizontal="center" vertical="center" wrapText="1"/>
    </xf>
    <xf numFmtId="4" fontId="0" fillId="0" borderId="14" xfId="0" applyNumberFormat="1" applyBorder="1" applyAlignment="1">
      <alignment horizontal="center" vertical="center" wrapText="1"/>
    </xf>
    <xf numFmtId="4" fontId="0" fillId="0" borderId="21" xfId="0" applyNumberForma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21" xfId="0" applyFill="1" applyBorder="1" applyAlignment="1">
      <alignment horizontal="center" vertical="center" wrapText="1"/>
    </xf>
    <xf numFmtId="9" fontId="0" fillId="0" borderId="45" xfId="0" applyNumberFormat="1" applyBorder="1" applyAlignment="1">
      <alignment horizontal="center" vertical="center" wrapText="1"/>
    </xf>
    <xf numFmtId="9" fontId="0" fillId="0" borderId="46" xfId="0" applyNumberFormat="1" applyBorder="1" applyAlignment="1">
      <alignment horizontal="center" vertical="center" wrapText="1"/>
    </xf>
    <xf numFmtId="0" fontId="1" fillId="0" borderId="4" xfId="0" applyFont="1"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4" fontId="0" fillId="0" borderId="45" xfId="0" applyNumberFormat="1" applyBorder="1" applyAlignment="1">
      <alignment horizontal="center" vertical="center" wrapText="1"/>
    </xf>
    <xf numFmtId="9" fontId="5" fillId="0" borderId="18" xfId="0" applyNumberFormat="1" applyFont="1" applyBorder="1" applyAlignment="1">
      <alignment horizontal="center" vertical="center" wrapText="1"/>
    </xf>
    <xf numFmtId="9" fontId="5" fillId="0" borderId="0" xfId="0" applyNumberFormat="1" applyFont="1" applyBorder="1" applyAlignment="1">
      <alignment horizontal="center" vertical="center" wrapText="1"/>
    </xf>
    <xf numFmtId="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25" xfId="0" applyBorder="1" applyAlignment="1">
      <alignment horizontal="center" vertical="center" wrapText="1"/>
    </xf>
    <xf numFmtId="4" fontId="0" fillId="0" borderId="40" xfId="0" applyNumberFormat="1" applyBorder="1" applyAlignment="1">
      <alignment horizontal="center" vertical="center" wrapText="1"/>
    </xf>
    <xf numFmtId="4" fontId="0" fillId="0" borderId="6" xfId="0" applyNumberFormat="1" applyBorder="1" applyAlignment="1">
      <alignment horizontal="center" vertical="center" wrapText="1"/>
    </xf>
    <xf numFmtId="9" fontId="5" fillId="0" borderId="7" xfId="0" applyNumberFormat="1" applyFont="1" applyBorder="1" applyAlignment="1">
      <alignment horizontal="center" vertical="center" wrapText="1"/>
    </xf>
    <xf numFmtId="9" fontId="0" fillId="0" borderId="40" xfId="0" applyNumberFormat="1" applyBorder="1" applyAlignment="1">
      <alignment horizontal="center" vertical="center" wrapText="1"/>
    </xf>
    <xf numFmtId="9" fontId="0" fillId="0" borderId="6" xfId="0" applyNumberFormat="1" applyBorder="1" applyAlignment="1">
      <alignment horizontal="center" vertical="center" wrapText="1"/>
    </xf>
    <xf numFmtId="0" fontId="17" fillId="5" borderId="18" xfId="0" applyFont="1" applyFill="1" applyBorder="1" applyAlignment="1">
      <alignment horizontal="center" vertical="center" textRotation="90" wrapText="1"/>
    </xf>
    <xf numFmtId="0" fontId="0" fillId="5" borderId="0" xfId="0" applyFill="1" applyBorder="1" applyAlignment="1">
      <alignment horizontal="center" vertical="center" textRotation="90" wrapText="1"/>
    </xf>
    <xf numFmtId="0" fontId="0" fillId="0" borderId="4" xfId="0" applyFill="1" applyBorder="1" applyAlignment="1">
      <alignment horizontal="center" vertical="center" wrapText="1"/>
    </xf>
    <xf numFmtId="9" fontId="0" fillId="0" borderId="4" xfId="0" applyNumberFormat="1" applyBorder="1" applyAlignment="1">
      <alignment horizontal="center" vertical="center" wrapText="1"/>
    </xf>
    <xf numFmtId="0" fontId="0" fillId="0" borderId="4" xfId="0" applyBorder="1" applyAlignment="1">
      <alignment horizontal="center" vertical="center" wrapText="1"/>
    </xf>
    <xf numFmtId="4" fontId="0" fillId="0" borderId="4" xfId="0" applyNumberFormat="1" applyBorder="1" applyAlignment="1">
      <alignment horizontal="center" vertical="center" wrapText="1"/>
    </xf>
    <xf numFmtId="3" fontId="0" fillId="0" borderId="4" xfId="0" applyNumberFormat="1" applyBorder="1" applyAlignment="1">
      <alignment horizontal="center" vertical="center" wrapText="1"/>
    </xf>
    <xf numFmtId="4" fontId="0" fillId="0" borderId="4" xfId="0" applyNumberFormat="1" applyFill="1" applyBorder="1" applyAlignment="1">
      <alignment horizontal="center" vertical="center" wrapText="1"/>
    </xf>
    <xf numFmtId="9" fontId="0" fillId="0" borderId="4" xfId="0" applyNumberFormat="1" applyFill="1" applyBorder="1" applyAlignment="1">
      <alignment horizontal="center" vertical="center" wrapText="1"/>
    </xf>
    <xf numFmtId="0" fontId="2" fillId="0" borderId="14" xfId="0" applyFont="1" applyBorder="1" applyAlignment="1">
      <alignment horizontal="center" vertical="center" wrapText="1"/>
    </xf>
    <xf numFmtId="9" fontId="3" fillId="0" borderId="0" xfId="0" applyNumberFormat="1" applyFont="1" applyBorder="1" applyAlignment="1">
      <alignment horizontal="center" vertical="center" wrapText="1"/>
    </xf>
    <xf numFmtId="9" fontId="3" fillId="0" borderId="22" xfId="0" applyNumberFormat="1" applyFont="1" applyBorder="1" applyAlignment="1">
      <alignment horizontal="center" vertical="center" wrapText="1"/>
    </xf>
    <xf numFmtId="0" fontId="3"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19" fillId="6" borderId="19" xfId="0" applyFont="1" applyFill="1" applyBorder="1" applyAlignment="1">
      <alignment horizontal="center" vertical="center" textRotation="90" wrapText="1"/>
    </xf>
    <xf numFmtId="0" fontId="19" fillId="6" borderId="20" xfId="0" applyFont="1" applyFill="1" applyBorder="1" applyAlignment="1">
      <alignment horizontal="center" vertical="center" textRotation="90" wrapText="1"/>
    </xf>
    <xf numFmtId="0" fontId="1" fillId="2" borderId="15" xfId="0" applyFont="1" applyFill="1" applyBorder="1" applyAlignment="1">
      <alignment horizontal="center" vertical="center" wrapText="1"/>
    </xf>
    <xf numFmtId="0" fontId="1" fillId="2" borderId="17" xfId="0" applyFont="1" applyFill="1" applyBorder="1" applyAlignment="1">
      <alignment horizontal="center" vertical="center" wrapText="1"/>
    </xf>
    <xf numFmtId="4" fontId="2" fillId="2" borderId="15" xfId="0" applyNumberFormat="1" applyFont="1" applyFill="1" applyBorder="1" applyAlignment="1">
      <alignment horizontal="center" vertical="center" wrapText="1"/>
    </xf>
    <xf numFmtId="4" fontId="2" fillId="2" borderId="17" xfId="0" applyNumberFormat="1" applyFont="1" applyFill="1" applyBorder="1" applyAlignment="1">
      <alignment horizontal="center" vertical="center" wrapText="1"/>
    </xf>
    <xf numFmtId="9" fontId="3" fillId="0" borderId="18"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9" fontId="0" fillId="2" borderId="4" xfId="0" applyNumberFormat="1" applyFill="1" applyBorder="1" applyAlignment="1">
      <alignment horizontal="center" vertical="center" wrapText="1"/>
    </xf>
    <xf numFmtId="0" fontId="0" fillId="2" borderId="4" xfId="0" applyFill="1" applyBorder="1" applyAlignment="1">
      <alignment horizontal="center" vertical="center" wrapText="1"/>
    </xf>
    <xf numFmtId="44" fontId="1" fillId="0" borderId="4" xfId="0" applyNumberFormat="1" applyFont="1" applyBorder="1" applyAlignment="1">
      <alignment horizontal="center" vertical="center" wrapText="1"/>
    </xf>
    <xf numFmtId="0" fontId="1" fillId="0" borderId="15" xfId="0" applyFont="1" applyBorder="1" applyAlignment="1">
      <alignment horizontal="center" vertical="center" wrapText="1"/>
    </xf>
  </cellXfs>
  <cellStyles count="2">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1198245</xdr:colOff>
      <xdr:row>18</xdr:row>
      <xdr:rowOff>47625</xdr:rowOff>
    </xdr:from>
    <xdr:to>
      <xdr:col>7</xdr:col>
      <xdr:colOff>1697355</xdr:colOff>
      <xdr:row>18</xdr:row>
      <xdr:rowOff>615315</xdr:rowOff>
    </xdr:to>
    <xdr:pic>
      <xdr:nvPicPr>
        <xdr:cNvPr id="3" name="Immagine 2">
          <a:extLst>
            <a:ext uri="{FF2B5EF4-FFF2-40B4-BE49-F238E27FC236}">
              <a16:creationId xmlns:a16="http://schemas.microsoft.com/office/drawing/2014/main" id="{F73D427F-5B11-492C-9BA7-7814F425B4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5445" y="3305175"/>
          <a:ext cx="499110" cy="567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CAPITOLI\2023\CAP2351-2%20accoglienza%20stranieri\Cap.%202439%20art.36\RIELABORAZIONE%20IN%20FUNZIONE%20ALLA%20possibile%20LIQUIDAZIONE\Rielaborazione%20al%2018.06.2025%20CONTEGGIO%20CONVENZIONI%20TUTTE%20LE%20GARE%202022-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ENTIVI 1 CONV. S.U."/>
      <sheetName val="INCENTIVI 2 CONV. S.U."/>
      <sheetName val="INCENTIVI 1 CONV. C.C"/>
      <sheetName val="INCENTIVI 2 CONV CC"/>
      <sheetName val="CONTEGGI PERSONALE"/>
      <sheetName val="RIEPILOGO"/>
    </sheetNames>
    <sheetDataSet>
      <sheetData sheetId="0" refreshError="1"/>
      <sheetData sheetId="1" refreshError="1"/>
      <sheetData sheetId="2" refreshError="1"/>
      <sheetData sheetId="3" refreshError="1"/>
      <sheetData sheetId="4" refreshError="1"/>
      <sheetData sheetId="5" refreshError="1">
        <row r="40">
          <cell r="J40">
            <v>2317.34</v>
          </cell>
        </row>
        <row r="41">
          <cell r="I41">
            <v>1211.76</v>
          </cell>
        </row>
        <row r="57">
          <cell r="O57">
            <v>1953.18</v>
          </cell>
        </row>
        <row r="66">
          <cell r="O66">
            <v>2317.34</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055F-C945-4418-B802-C08205AD6DA1}">
  <sheetPr codeName="Foglio9">
    <pageSetUpPr fitToPage="1"/>
  </sheetPr>
  <dimension ref="F17:K22"/>
  <sheetViews>
    <sheetView tabSelected="1" workbookViewId="0">
      <selection activeCell="G5" sqref="G5"/>
    </sheetView>
  </sheetViews>
  <sheetFormatPr defaultRowHeight="15" x14ac:dyDescent="0.25"/>
  <cols>
    <col min="8" max="8" width="32.5703125" customWidth="1"/>
  </cols>
  <sheetData>
    <row r="17" spans="6:11" x14ac:dyDescent="0.25">
      <c r="F17" s="1"/>
      <c r="G17" s="1"/>
      <c r="H17" s="1"/>
      <c r="I17" s="1"/>
      <c r="J17" s="1"/>
      <c r="K17" s="1"/>
    </row>
    <row r="18" spans="6:11" x14ac:dyDescent="0.25">
      <c r="F18" s="1"/>
      <c r="G18" s="139" t="s">
        <v>290</v>
      </c>
      <c r="H18" s="140"/>
      <c r="I18" s="140"/>
      <c r="J18" s="140"/>
      <c r="K18" s="1"/>
    </row>
    <row r="19" spans="6:11" ht="91.9" customHeight="1" x14ac:dyDescent="0.25">
      <c r="F19" s="1"/>
      <c r="G19" s="140"/>
      <c r="H19" s="140"/>
      <c r="I19" s="140"/>
      <c r="J19" s="140"/>
      <c r="K19" s="1"/>
    </row>
    <row r="20" spans="6:11" ht="88.9" customHeight="1" x14ac:dyDescent="0.25">
      <c r="F20" s="1"/>
      <c r="G20" s="140"/>
      <c r="H20" s="140"/>
      <c r="I20" s="140"/>
      <c r="J20" s="140"/>
      <c r="K20" s="1"/>
    </row>
    <row r="21" spans="6:11" ht="117" customHeight="1" x14ac:dyDescent="0.25">
      <c r="F21" s="1"/>
      <c r="G21" s="140"/>
      <c r="H21" s="140"/>
      <c r="I21" s="140"/>
      <c r="J21" s="140"/>
      <c r="K21" s="1"/>
    </row>
    <row r="22" spans="6:11" ht="74.45" customHeight="1" x14ac:dyDescent="0.25">
      <c r="F22" s="1"/>
      <c r="G22" s="1"/>
      <c r="H22" s="1"/>
      <c r="I22" s="1"/>
      <c r="J22" s="1"/>
      <c r="K22" s="1"/>
    </row>
  </sheetData>
  <sheetProtection algorithmName="SHA-512" hashValue="CVj5OqFhbNX+jiCIJPm3vXmCRLHNJ7hcOPWY5LrI6y0izCXlLNluJaPRSHuwxMr1vi+902EcjDZ3ITKJZ9GYQA==" saltValue="6adQEQz0mUhflVm9yMhgGQ==" spinCount="100000" sheet="1" objects="1" scenarios="1"/>
  <mergeCells count="1">
    <mergeCell ref="G18:J21"/>
  </mergeCells>
  <pageMargins left="1" right="1" top="1" bottom="1" header="0.5" footer="0.5"/>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189ED-0A0C-4FF0-91CC-6D13715BE9C0}">
  <sheetPr codeName="Foglio10">
    <pageSetUpPr fitToPage="1"/>
  </sheetPr>
  <dimension ref="A1:R166"/>
  <sheetViews>
    <sheetView topLeftCell="A45" zoomScale="98" zoomScaleNormal="98" workbookViewId="0">
      <selection activeCell="A3" sqref="A3:S54"/>
    </sheetView>
  </sheetViews>
  <sheetFormatPr defaultColWidth="9.140625" defaultRowHeight="15" x14ac:dyDescent="0.25"/>
  <cols>
    <col min="1" max="1" width="26.140625" style="39" customWidth="1"/>
    <col min="2" max="2" width="48.140625" style="39" customWidth="1"/>
    <col min="3" max="3" width="23.5703125" style="39" customWidth="1"/>
    <col min="4" max="4" width="23.28515625" style="39" customWidth="1"/>
    <col min="5" max="5" width="18.28515625" style="39" hidden="1" customWidth="1"/>
    <col min="6" max="6" width="9.140625" style="39" hidden="1" customWidth="1"/>
    <col min="7" max="7" width="0.140625" style="39" hidden="1" customWidth="1"/>
    <col min="8" max="8" width="2.42578125" style="39" hidden="1" customWidth="1"/>
    <col min="9" max="9" width="22.140625" style="39" customWidth="1"/>
    <col min="10" max="10" width="16.7109375" style="7" customWidth="1"/>
    <col min="11" max="11" width="17" style="39" customWidth="1"/>
    <col min="12" max="13" width="15.140625" style="39" customWidth="1"/>
    <col min="14" max="14" width="22.5703125" style="39" customWidth="1"/>
    <col min="15" max="15" width="25.7109375" style="39" customWidth="1"/>
    <col min="16" max="16" width="26.42578125" style="39" customWidth="1"/>
    <col min="17" max="17" width="22.7109375" style="39" customWidth="1"/>
    <col min="18" max="18" width="24" style="71" customWidth="1"/>
    <col min="19" max="19" width="18.42578125" style="39" customWidth="1"/>
    <col min="20" max="20" width="9.140625" style="39"/>
    <col min="21" max="21" width="38.140625" style="39" customWidth="1"/>
    <col min="22" max="16384" width="9.140625" style="39"/>
  </cols>
  <sheetData>
    <row r="1" spans="1:18" x14ac:dyDescent="0.25">
      <c r="J1" s="39"/>
    </row>
    <row r="2" spans="1:18" x14ac:dyDescent="0.25">
      <c r="J2" s="39"/>
    </row>
    <row r="3" spans="1:18" ht="15.75" thickBot="1" x14ac:dyDescent="0.3">
      <c r="J3" s="39"/>
    </row>
    <row r="4" spans="1:18" ht="80.25" customHeight="1" thickBot="1" x14ac:dyDescent="0.3">
      <c r="A4" s="37" t="s">
        <v>252</v>
      </c>
      <c r="B4" s="91" t="s">
        <v>23</v>
      </c>
      <c r="C4" s="92" t="s">
        <v>21</v>
      </c>
      <c r="D4" s="91" t="s">
        <v>30</v>
      </c>
      <c r="E4" s="91"/>
      <c r="F4" s="92"/>
      <c r="G4" s="92"/>
      <c r="H4" s="92"/>
      <c r="I4" s="93" t="s">
        <v>13</v>
      </c>
      <c r="J4" s="94">
        <v>0.8</v>
      </c>
      <c r="K4" s="94">
        <v>0.2</v>
      </c>
      <c r="L4" s="36" t="s">
        <v>118</v>
      </c>
      <c r="M4" s="36" t="s">
        <v>119</v>
      </c>
      <c r="N4" s="94" t="s">
        <v>16</v>
      </c>
      <c r="O4" s="94" t="s">
        <v>17</v>
      </c>
      <c r="P4" s="94" t="s">
        <v>18</v>
      </c>
      <c r="Q4" s="94" t="s">
        <v>14</v>
      </c>
      <c r="R4" s="94" t="s">
        <v>20</v>
      </c>
    </row>
    <row r="5" spans="1:18" ht="60" customHeight="1" thickBot="1" x14ac:dyDescent="0.3">
      <c r="A5" s="150" t="s">
        <v>8</v>
      </c>
      <c r="B5" s="255" t="s">
        <v>68</v>
      </c>
      <c r="C5" s="255" t="s">
        <v>22</v>
      </c>
      <c r="D5" s="256">
        <v>3284069.25</v>
      </c>
      <c r="E5" s="42"/>
      <c r="F5" s="42"/>
      <c r="G5" s="42"/>
      <c r="H5" s="42"/>
      <c r="I5" s="256">
        <v>60863.25</v>
      </c>
      <c r="J5" s="256">
        <v>48691</v>
      </c>
      <c r="K5" s="256">
        <v>9738</v>
      </c>
      <c r="L5" s="254">
        <v>0.3</v>
      </c>
      <c r="M5" s="254">
        <v>0.24</v>
      </c>
      <c r="N5" s="42" t="s">
        <v>261</v>
      </c>
      <c r="O5" s="42" t="s">
        <v>69</v>
      </c>
      <c r="P5" s="95">
        <v>0.03</v>
      </c>
      <c r="Q5" s="43">
        <v>1460.72</v>
      </c>
      <c r="R5" s="218">
        <f>SUM(Q5:Q10)</f>
        <v>26779.83</v>
      </c>
    </row>
    <row r="6" spans="1:18" ht="65.45" customHeight="1" thickBot="1" x14ac:dyDescent="0.3">
      <c r="A6" s="211"/>
      <c r="B6" s="255"/>
      <c r="C6" s="255"/>
      <c r="D6" s="256"/>
      <c r="E6" s="42"/>
      <c r="F6" s="42"/>
      <c r="G6" s="42"/>
      <c r="H6" s="42"/>
      <c r="I6" s="256"/>
      <c r="J6" s="256"/>
      <c r="K6" s="256"/>
      <c r="L6" s="254"/>
      <c r="M6" s="254"/>
      <c r="N6" s="42" t="s">
        <v>264</v>
      </c>
      <c r="O6" s="42" t="s">
        <v>25</v>
      </c>
      <c r="P6" s="95">
        <v>0.3</v>
      </c>
      <c r="Q6" s="43">
        <v>11685.74</v>
      </c>
      <c r="R6" s="237"/>
    </row>
    <row r="7" spans="1:18" ht="58.9" customHeight="1" thickBot="1" x14ac:dyDescent="0.3">
      <c r="A7" s="211"/>
      <c r="B7" s="255"/>
      <c r="C7" s="255"/>
      <c r="D7" s="256"/>
      <c r="E7" s="42"/>
      <c r="F7" s="42"/>
      <c r="G7" s="42"/>
      <c r="H7" s="42"/>
      <c r="I7" s="256"/>
      <c r="J7" s="256"/>
      <c r="K7" s="256"/>
      <c r="L7" s="254"/>
      <c r="M7" s="254"/>
      <c r="N7" s="42" t="s">
        <v>253</v>
      </c>
      <c r="O7" s="42" t="s">
        <v>27</v>
      </c>
      <c r="P7" s="95">
        <v>0.22</v>
      </c>
      <c r="Q7" s="43">
        <v>7498.35</v>
      </c>
      <c r="R7" s="237"/>
    </row>
    <row r="8" spans="1:18" ht="62.45" customHeight="1" thickBot="1" x14ac:dyDescent="0.3">
      <c r="A8" s="211"/>
      <c r="B8" s="255"/>
      <c r="C8" s="255"/>
      <c r="D8" s="256"/>
      <c r="E8" s="42"/>
      <c r="F8" s="42"/>
      <c r="G8" s="42"/>
      <c r="H8" s="42"/>
      <c r="I8" s="256"/>
      <c r="J8" s="256"/>
      <c r="K8" s="256"/>
      <c r="L8" s="254"/>
      <c r="M8" s="254"/>
      <c r="N8" s="42" t="s">
        <v>253</v>
      </c>
      <c r="O8" s="42" t="s">
        <v>27</v>
      </c>
      <c r="P8" s="95">
        <v>0.22</v>
      </c>
      <c r="Q8" s="43">
        <v>3213.58</v>
      </c>
      <c r="R8" s="237"/>
    </row>
    <row r="9" spans="1:18" ht="55.15" customHeight="1" thickBot="1" x14ac:dyDescent="0.3">
      <c r="A9" s="211"/>
      <c r="B9" s="255"/>
      <c r="C9" s="255"/>
      <c r="D9" s="256"/>
      <c r="E9" s="42"/>
      <c r="F9" s="42"/>
      <c r="G9" s="42"/>
      <c r="H9" s="42"/>
      <c r="I9" s="256"/>
      <c r="J9" s="256"/>
      <c r="K9" s="256"/>
      <c r="L9" s="254"/>
      <c r="M9" s="254"/>
      <c r="N9" s="42" t="s">
        <v>253</v>
      </c>
      <c r="O9" s="125" t="s">
        <v>27</v>
      </c>
      <c r="P9" s="126" t="s">
        <v>106</v>
      </c>
      <c r="Q9" s="127">
        <v>1460.72</v>
      </c>
      <c r="R9" s="237"/>
    </row>
    <row r="10" spans="1:18" ht="54" customHeight="1" thickBot="1" x14ac:dyDescent="0.3">
      <c r="A10" s="211"/>
      <c r="B10" s="255"/>
      <c r="C10" s="255"/>
      <c r="D10" s="256"/>
      <c r="E10" s="42"/>
      <c r="F10" s="42"/>
      <c r="G10" s="42"/>
      <c r="H10" s="42"/>
      <c r="I10" s="256"/>
      <c r="J10" s="256"/>
      <c r="K10" s="256"/>
      <c r="L10" s="254"/>
      <c r="M10" s="254"/>
      <c r="N10" s="42" t="s">
        <v>253</v>
      </c>
      <c r="O10" s="125" t="s">
        <v>27</v>
      </c>
      <c r="P10" s="126" t="s">
        <v>106</v>
      </c>
      <c r="Q10" s="127">
        <v>1460.72</v>
      </c>
      <c r="R10" s="237"/>
    </row>
    <row r="11" spans="1:18" ht="75" customHeight="1" thickBot="1" x14ac:dyDescent="0.3">
      <c r="A11" s="211"/>
      <c r="B11" s="255" t="s">
        <v>70</v>
      </c>
      <c r="C11" s="255" t="s">
        <v>22</v>
      </c>
      <c r="D11" s="256">
        <v>412836.9</v>
      </c>
      <c r="E11" s="43">
        <v>412836.9</v>
      </c>
      <c r="F11" s="43">
        <v>412836.9</v>
      </c>
      <c r="G11" s="43">
        <v>412836.9</v>
      </c>
      <c r="H11" s="43">
        <v>412836.9</v>
      </c>
      <c r="I11" s="256">
        <v>8256.73</v>
      </c>
      <c r="J11" s="256">
        <v>6605.38</v>
      </c>
      <c r="K11" s="256">
        <v>1651.35</v>
      </c>
      <c r="L11" s="254">
        <v>0.3</v>
      </c>
      <c r="M11" s="254">
        <v>0.24</v>
      </c>
      <c r="N11" s="42" t="s">
        <v>261</v>
      </c>
      <c r="O11" s="42" t="s">
        <v>69</v>
      </c>
      <c r="P11" s="95">
        <v>0.03</v>
      </c>
      <c r="Q11" s="43">
        <v>198.16</v>
      </c>
      <c r="R11" s="218">
        <f>SUM(Q11:Q16)</f>
        <v>3632.9599999999996</v>
      </c>
    </row>
    <row r="12" spans="1:18" ht="82.9" customHeight="1" thickBot="1" x14ac:dyDescent="0.3">
      <c r="A12" s="211"/>
      <c r="B12" s="255"/>
      <c r="C12" s="255"/>
      <c r="D12" s="256"/>
      <c r="E12" s="42"/>
      <c r="F12" s="42"/>
      <c r="G12" s="42"/>
      <c r="H12" s="42"/>
      <c r="I12" s="256"/>
      <c r="J12" s="256"/>
      <c r="K12" s="256"/>
      <c r="L12" s="255"/>
      <c r="M12" s="255"/>
      <c r="N12" s="42" t="s">
        <v>269</v>
      </c>
      <c r="O12" s="42" t="s">
        <v>25</v>
      </c>
      <c r="P12" s="95">
        <v>0.3</v>
      </c>
      <c r="Q12" s="43">
        <v>1585.29</v>
      </c>
      <c r="R12" s="237"/>
    </row>
    <row r="13" spans="1:18" ht="74.45" customHeight="1" thickBot="1" x14ac:dyDescent="0.3">
      <c r="A13" s="211"/>
      <c r="B13" s="255"/>
      <c r="C13" s="255"/>
      <c r="D13" s="256"/>
      <c r="E13" s="42"/>
      <c r="F13" s="42"/>
      <c r="G13" s="42"/>
      <c r="H13" s="42"/>
      <c r="I13" s="256"/>
      <c r="J13" s="256"/>
      <c r="K13" s="256"/>
      <c r="L13" s="255"/>
      <c r="M13" s="255"/>
      <c r="N13" s="42" t="s">
        <v>269</v>
      </c>
      <c r="O13" s="42" t="s">
        <v>27</v>
      </c>
      <c r="P13" s="95">
        <v>0.22</v>
      </c>
      <c r="Q13" s="43">
        <v>435.96</v>
      </c>
      <c r="R13" s="237"/>
    </row>
    <row r="14" spans="1:18" ht="79.900000000000006" customHeight="1" thickBot="1" x14ac:dyDescent="0.3">
      <c r="A14" s="211"/>
      <c r="B14" s="255"/>
      <c r="C14" s="255"/>
      <c r="D14" s="256"/>
      <c r="E14" s="42"/>
      <c r="F14" s="42"/>
      <c r="G14" s="42"/>
      <c r="H14" s="42"/>
      <c r="I14" s="256"/>
      <c r="J14" s="256"/>
      <c r="K14" s="256"/>
      <c r="L14" s="255"/>
      <c r="M14" s="255"/>
      <c r="N14" s="42" t="s">
        <v>269</v>
      </c>
      <c r="O14" s="42" t="s">
        <v>27</v>
      </c>
      <c r="P14" s="95">
        <v>0.22</v>
      </c>
      <c r="Q14" s="43">
        <v>1017.23</v>
      </c>
      <c r="R14" s="237"/>
    </row>
    <row r="15" spans="1:18" ht="67.900000000000006" customHeight="1" thickBot="1" x14ac:dyDescent="0.3">
      <c r="A15" s="211"/>
      <c r="B15" s="255"/>
      <c r="C15" s="255"/>
      <c r="D15" s="256"/>
      <c r="E15" s="42"/>
      <c r="F15" s="42"/>
      <c r="G15" s="42"/>
      <c r="H15" s="42"/>
      <c r="I15" s="256"/>
      <c r="J15" s="256"/>
      <c r="K15" s="256"/>
      <c r="L15" s="255"/>
      <c r="M15" s="255"/>
      <c r="N15" s="42" t="s">
        <v>269</v>
      </c>
      <c r="O15" s="128" t="s">
        <v>27</v>
      </c>
      <c r="P15" s="129" t="s">
        <v>106</v>
      </c>
      <c r="Q15" s="127">
        <v>198.16</v>
      </c>
      <c r="R15" s="237"/>
    </row>
    <row r="16" spans="1:18" ht="68.45" customHeight="1" thickBot="1" x14ac:dyDescent="0.3">
      <c r="A16" s="211"/>
      <c r="B16" s="255"/>
      <c r="C16" s="255"/>
      <c r="D16" s="256"/>
      <c r="E16" s="42"/>
      <c r="F16" s="42"/>
      <c r="G16" s="42"/>
      <c r="H16" s="42"/>
      <c r="I16" s="256"/>
      <c r="J16" s="256"/>
      <c r="K16" s="256"/>
      <c r="L16" s="255"/>
      <c r="M16" s="255"/>
      <c r="N16" s="42" t="s">
        <v>269</v>
      </c>
      <c r="O16" s="125" t="s">
        <v>27</v>
      </c>
      <c r="P16" s="126" t="s">
        <v>106</v>
      </c>
      <c r="Q16" s="127">
        <v>198.16</v>
      </c>
      <c r="R16" s="237"/>
    </row>
    <row r="17" spans="1:18" ht="60" customHeight="1" thickBot="1" x14ac:dyDescent="0.3">
      <c r="A17" s="211"/>
      <c r="B17" s="255" t="s">
        <v>71</v>
      </c>
      <c r="C17" s="255" t="s">
        <v>72</v>
      </c>
      <c r="D17" s="256">
        <v>4360330.1500000004</v>
      </c>
      <c r="E17" s="42"/>
      <c r="F17" s="42"/>
      <c r="G17" s="42"/>
      <c r="H17" s="42"/>
      <c r="I17" s="256">
        <v>84515.6</v>
      </c>
      <c r="J17" s="256">
        <v>67612.479999999996</v>
      </c>
      <c r="K17" s="256">
        <v>16903.12</v>
      </c>
      <c r="L17" s="254">
        <v>0.3</v>
      </c>
      <c r="M17" s="254">
        <v>0.24</v>
      </c>
      <c r="N17" s="42" t="s">
        <v>253</v>
      </c>
      <c r="O17" s="42" t="s">
        <v>69</v>
      </c>
      <c r="P17" s="95">
        <v>0.03</v>
      </c>
      <c r="Q17" s="43">
        <v>2028.37</v>
      </c>
      <c r="R17" s="218">
        <f>SUM(Q17:Q36)</f>
        <v>46472.260000000009</v>
      </c>
    </row>
    <row r="18" spans="1:18" ht="57" customHeight="1" thickBot="1" x14ac:dyDescent="0.3">
      <c r="A18" s="211"/>
      <c r="B18" s="255"/>
      <c r="C18" s="255"/>
      <c r="D18" s="256"/>
      <c r="E18" s="42"/>
      <c r="F18" s="42"/>
      <c r="G18" s="42"/>
      <c r="H18" s="42"/>
      <c r="I18" s="256"/>
      <c r="J18" s="256"/>
      <c r="K18" s="256"/>
      <c r="L18" s="254"/>
      <c r="M18" s="254"/>
      <c r="N18" s="42" t="s">
        <v>264</v>
      </c>
      <c r="O18" s="42" t="s">
        <v>27</v>
      </c>
      <c r="P18" s="95">
        <v>0.22</v>
      </c>
      <c r="Q18" s="43">
        <v>4462.42</v>
      </c>
      <c r="R18" s="237"/>
    </row>
    <row r="19" spans="1:18" ht="64.150000000000006" customHeight="1" thickBot="1" x14ac:dyDescent="0.3">
      <c r="A19" s="211"/>
      <c r="B19" s="255"/>
      <c r="C19" s="255"/>
      <c r="D19" s="256"/>
      <c r="E19" s="42"/>
      <c r="F19" s="42"/>
      <c r="G19" s="42"/>
      <c r="H19" s="42"/>
      <c r="I19" s="256"/>
      <c r="J19" s="256"/>
      <c r="K19" s="256"/>
      <c r="L19" s="254"/>
      <c r="M19" s="254"/>
      <c r="N19" s="42" t="s">
        <v>264</v>
      </c>
      <c r="O19" s="42" t="s">
        <v>27</v>
      </c>
      <c r="P19" s="95">
        <v>0.22</v>
      </c>
      <c r="Q19" s="43">
        <v>10412.32</v>
      </c>
      <c r="R19" s="237"/>
    </row>
    <row r="20" spans="1:18" ht="69" customHeight="1" thickBot="1" x14ac:dyDescent="0.3">
      <c r="A20" s="211"/>
      <c r="B20" s="255"/>
      <c r="C20" s="255"/>
      <c r="D20" s="256"/>
      <c r="E20" s="42"/>
      <c r="F20" s="42"/>
      <c r="G20" s="42"/>
      <c r="H20" s="42"/>
      <c r="I20" s="256"/>
      <c r="J20" s="256"/>
      <c r="K20" s="256"/>
      <c r="L20" s="254"/>
      <c r="M20" s="254"/>
      <c r="N20" s="42" t="s">
        <v>264</v>
      </c>
      <c r="O20" s="128" t="s">
        <v>27</v>
      </c>
      <c r="P20" s="129" t="s">
        <v>106</v>
      </c>
      <c r="Q20" s="127">
        <v>2028.37</v>
      </c>
      <c r="R20" s="237"/>
    </row>
    <row r="21" spans="1:18" ht="74.45" customHeight="1" thickBot="1" x14ac:dyDescent="0.3">
      <c r="A21" s="211"/>
      <c r="B21" s="255"/>
      <c r="C21" s="255"/>
      <c r="D21" s="256"/>
      <c r="E21" s="42"/>
      <c r="F21" s="42"/>
      <c r="G21" s="42"/>
      <c r="H21" s="42"/>
      <c r="I21" s="256"/>
      <c r="J21" s="256"/>
      <c r="K21" s="256"/>
      <c r="L21" s="254"/>
      <c r="M21" s="254"/>
      <c r="N21" s="42" t="s">
        <v>264</v>
      </c>
      <c r="O21" s="128" t="s">
        <v>27</v>
      </c>
      <c r="P21" s="129" t="s">
        <v>106</v>
      </c>
      <c r="Q21" s="127">
        <v>2028.37</v>
      </c>
      <c r="R21" s="237"/>
    </row>
    <row r="22" spans="1:18" ht="79.900000000000006" customHeight="1" thickBot="1" x14ac:dyDescent="0.3">
      <c r="A22" s="211"/>
      <c r="B22" s="255"/>
      <c r="C22" s="255"/>
      <c r="D22" s="256"/>
      <c r="E22" s="42"/>
      <c r="F22" s="42"/>
      <c r="G22" s="42"/>
      <c r="H22" s="42"/>
      <c r="I22" s="256"/>
      <c r="J22" s="256"/>
      <c r="K22" s="256"/>
      <c r="L22" s="254"/>
      <c r="M22" s="254"/>
      <c r="N22" s="42" t="s">
        <v>264</v>
      </c>
      <c r="O22" s="42" t="s">
        <v>19</v>
      </c>
      <c r="P22" s="95">
        <v>0.21</v>
      </c>
      <c r="Q22" s="43">
        <v>3155.25</v>
      </c>
      <c r="R22" s="237"/>
    </row>
    <row r="23" spans="1:18" ht="64.900000000000006" customHeight="1" thickBot="1" x14ac:dyDescent="0.3">
      <c r="A23" s="211"/>
      <c r="B23" s="255"/>
      <c r="C23" s="255"/>
      <c r="D23" s="256"/>
      <c r="E23" s="42"/>
      <c r="F23" s="42"/>
      <c r="G23" s="42"/>
      <c r="H23" s="42"/>
      <c r="I23" s="256"/>
      <c r="J23" s="256"/>
      <c r="K23" s="256"/>
      <c r="L23" s="254"/>
      <c r="M23" s="254"/>
      <c r="N23" s="96" t="s">
        <v>266</v>
      </c>
      <c r="O23" s="42" t="s">
        <v>19</v>
      </c>
      <c r="P23" s="95">
        <v>0.21</v>
      </c>
      <c r="Q23" s="43">
        <v>3155.25</v>
      </c>
      <c r="R23" s="237"/>
    </row>
    <row r="24" spans="1:18" ht="59.45" customHeight="1" thickBot="1" x14ac:dyDescent="0.3">
      <c r="A24" s="211"/>
      <c r="B24" s="255"/>
      <c r="C24" s="255"/>
      <c r="D24" s="256"/>
      <c r="E24" s="42"/>
      <c r="F24" s="42"/>
      <c r="G24" s="42"/>
      <c r="H24" s="42"/>
      <c r="I24" s="256"/>
      <c r="J24" s="256"/>
      <c r="K24" s="256"/>
      <c r="L24" s="254"/>
      <c r="M24" s="254"/>
      <c r="N24" s="42" t="s">
        <v>264</v>
      </c>
      <c r="O24" s="42" t="s">
        <v>19</v>
      </c>
      <c r="P24" s="95">
        <v>0.21</v>
      </c>
      <c r="Q24" s="43">
        <v>1577.62</v>
      </c>
      <c r="R24" s="237"/>
    </row>
    <row r="25" spans="1:18" ht="66" customHeight="1" thickBot="1" x14ac:dyDescent="0.3">
      <c r="A25" s="211"/>
      <c r="B25" s="255"/>
      <c r="C25" s="255"/>
      <c r="D25" s="256"/>
      <c r="E25" s="42"/>
      <c r="F25" s="42"/>
      <c r="G25" s="42"/>
      <c r="H25" s="42"/>
      <c r="I25" s="256"/>
      <c r="J25" s="256"/>
      <c r="K25" s="256"/>
      <c r="L25" s="254"/>
      <c r="M25" s="254"/>
      <c r="N25" s="96" t="s">
        <v>266</v>
      </c>
      <c r="O25" s="42" t="s">
        <v>19</v>
      </c>
      <c r="P25" s="95">
        <v>0.21</v>
      </c>
      <c r="Q25" s="43">
        <v>1577.62</v>
      </c>
      <c r="R25" s="237"/>
    </row>
    <row r="26" spans="1:18" ht="49.9" customHeight="1" thickBot="1" x14ac:dyDescent="0.3">
      <c r="A26" s="211"/>
      <c r="B26" s="255"/>
      <c r="C26" s="255"/>
      <c r="D26" s="256"/>
      <c r="E26" s="42"/>
      <c r="F26" s="42"/>
      <c r="G26" s="42"/>
      <c r="H26" s="42"/>
      <c r="I26" s="256"/>
      <c r="J26" s="256"/>
      <c r="K26" s="256"/>
      <c r="L26" s="254"/>
      <c r="M26" s="254"/>
      <c r="N26" s="96" t="s">
        <v>264</v>
      </c>
      <c r="O26" s="42" t="s">
        <v>19</v>
      </c>
      <c r="P26" s="95">
        <v>0.21</v>
      </c>
      <c r="Q26" s="43">
        <v>1577.62</v>
      </c>
      <c r="R26" s="237"/>
    </row>
    <row r="27" spans="1:18" ht="68.45" customHeight="1" thickBot="1" x14ac:dyDescent="0.3">
      <c r="A27" s="211"/>
      <c r="B27" s="255"/>
      <c r="C27" s="255"/>
      <c r="D27" s="256"/>
      <c r="E27" s="42"/>
      <c r="F27" s="42"/>
      <c r="G27" s="42"/>
      <c r="H27" s="42"/>
      <c r="I27" s="256"/>
      <c r="J27" s="256"/>
      <c r="K27" s="256"/>
      <c r="L27" s="254"/>
      <c r="M27" s="254"/>
      <c r="N27" s="96" t="s">
        <v>264</v>
      </c>
      <c r="O27" s="96" t="s">
        <v>19</v>
      </c>
      <c r="P27" s="95">
        <v>0.21</v>
      </c>
      <c r="Q27" s="43">
        <v>1577.62</v>
      </c>
      <c r="R27" s="237"/>
    </row>
    <row r="28" spans="1:18" ht="72" customHeight="1" thickBot="1" x14ac:dyDescent="0.3">
      <c r="A28" s="211"/>
      <c r="B28" s="255"/>
      <c r="C28" s="255"/>
      <c r="D28" s="256"/>
      <c r="E28" s="42"/>
      <c r="F28" s="42"/>
      <c r="G28" s="42"/>
      <c r="H28" s="42"/>
      <c r="I28" s="256"/>
      <c r="J28" s="256"/>
      <c r="K28" s="256"/>
      <c r="L28" s="254"/>
      <c r="M28" s="254"/>
      <c r="N28" s="96" t="s">
        <v>264</v>
      </c>
      <c r="O28" s="96" t="s">
        <v>19</v>
      </c>
      <c r="P28" s="95">
        <v>0.21</v>
      </c>
      <c r="Q28" s="43">
        <v>1577.62</v>
      </c>
      <c r="R28" s="237"/>
    </row>
    <row r="29" spans="1:18" ht="68.45" customHeight="1" thickBot="1" x14ac:dyDescent="0.3">
      <c r="A29" s="211"/>
      <c r="B29" s="255"/>
      <c r="C29" s="255"/>
      <c r="D29" s="256"/>
      <c r="E29" s="42"/>
      <c r="F29" s="42"/>
      <c r="G29" s="42"/>
      <c r="H29" s="42"/>
      <c r="I29" s="256"/>
      <c r="J29" s="256"/>
      <c r="K29" s="256"/>
      <c r="L29" s="254"/>
      <c r="M29" s="254"/>
      <c r="N29" s="96" t="s">
        <v>264</v>
      </c>
      <c r="O29" s="96" t="s">
        <v>19</v>
      </c>
      <c r="P29" s="95">
        <v>0.21</v>
      </c>
      <c r="Q29" s="43">
        <v>1577.62</v>
      </c>
      <c r="R29" s="237"/>
    </row>
    <row r="30" spans="1:18" ht="61.15" customHeight="1" thickBot="1" x14ac:dyDescent="0.3">
      <c r="A30" s="211"/>
      <c r="B30" s="255"/>
      <c r="C30" s="255"/>
      <c r="D30" s="256"/>
      <c r="E30" s="42"/>
      <c r="F30" s="42"/>
      <c r="G30" s="42"/>
      <c r="H30" s="42"/>
      <c r="I30" s="256"/>
      <c r="J30" s="256"/>
      <c r="K30" s="256"/>
      <c r="L30" s="254"/>
      <c r="M30" s="254"/>
      <c r="N30" s="96" t="s">
        <v>264</v>
      </c>
      <c r="O30" s="96" t="s">
        <v>19</v>
      </c>
      <c r="P30" s="95">
        <v>0.6</v>
      </c>
      <c r="Q30" s="97">
        <v>3407.67</v>
      </c>
      <c r="R30" s="237"/>
    </row>
    <row r="31" spans="1:18" ht="64.900000000000006" customHeight="1" thickBot="1" x14ac:dyDescent="0.3">
      <c r="A31" s="211"/>
      <c r="B31" s="255"/>
      <c r="C31" s="255"/>
      <c r="D31" s="256"/>
      <c r="E31" s="42"/>
      <c r="F31" s="42"/>
      <c r="G31" s="42"/>
      <c r="H31" s="42"/>
      <c r="I31" s="256"/>
      <c r="J31" s="256"/>
      <c r="K31" s="256"/>
      <c r="L31" s="254"/>
      <c r="M31" s="254"/>
      <c r="N31" s="96" t="s">
        <v>264</v>
      </c>
      <c r="O31" s="96" t="s">
        <v>19</v>
      </c>
      <c r="P31" s="95">
        <v>0.6</v>
      </c>
      <c r="Q31" s="97">
        <v>2434.0500000000002</v>
      </c>
      <c r="R31" s="237"/>
    </row>
    <row r="32" spans="1:18" ht="70.150000000000006" customHeight="1" thickBot="1" x14ac:dyDescent="0.3">
      <c r="A32" s="211"/>
      <c r="B32" s="255"/>
      <c r="C32" s="255"/>
      <c r="D32" s="256"/>
      <c r="E32" s="42"/>
      <c r="F32" s="42"/>
      <c r="G32" s="42"/>
      <c r="H32" s="42"/>
      <c r="I32" s="256"/>
      <c r="J32" s="256"/>
      <c r="K32" s="256"/>
      <c r="L32" s="254"/>
      <c r="M32" s="254"/>
      <c r="N32" s="96" t="s">
        <v>264</v>
      </c>
      <c r="O32" s="96" t="s">
        <v>19</v>
      </c>
      <c r="P32" s="95">
        <v>0.6</v>
      </c>
      <c r="Q32" s="97">
        <v>1460.43</v>
      </c>
      <c r="R32" s="237"/>
    </row>
    <row r="33" spans="1:18" ht="57" customHeight="1" thickBot="1" x14ac:dyDescent="0.3">
      <c r="A33" s="211"/>
      <c r="B33" s="255"/>
      <c r="C33" s="255"/>
      <c r="D33" s="256"/>
      <c r="E33" s="42"/>
      <c r="F33" s="42"/>
      <c r="G33" s="42"/>
      <c r="H33" s="42"/>
      <c r="I33" s="256"/>
      <c r="J33" s="256"/>
      <c r="K33" s="256"/>
      <c r="L33" s="254"/>
      <c r="M33" s="254"/>
      <c r="N33" s="96" t="s">
        <v>266</v>
      </c>
      <c r="O33" s="96" t="s">
        <v>19</v>
      </c>
      <c r="P33" s="95">
        <v>0.6</v>
      </c>
      <c r="Q33" s="97">
        <v>608.51</v>
      </c>
      <c r="R33" s="237"/>
    </row>
    <row r="34" spans="1:18" ht="67.150000000000006" customHeight="1" thickBot="1" x14ac:dyDescent="0.3">
      <c r="A34" s="211"/>
      <c r="B34" s="255"/>
      <c r="C34" s="255"/>
      <c r="D34" s="256"/>
      <c r="E34" s="42"/>
      <c r="F34" s="42"/>
      <c r="G34" s="42"/>
      <c r="H34" s="42"/>
      <c r="I34" s="256"/>
      <c r="J34" s="256"/>
      <c r="K34" s="256"/>
      <c r="L34" s="254"/>
      <c r="M34" s="254"/>
      <c r="N34" s="96" t="s">
        <v>266</v>
      </c>
      <c r="O34" s="96" t="s">
        <v>19</v>
      </c>
      <c r="P34" s="95">
        <v>0.6</v>
      </c>
      <c r="Q34" s="97">
        <v>608.51</v>
      </c>
      <c r="R34" s="237"/>
    </row>
    <row r="35" spans="1:18" ht="67.900000000000006" customHeight="1" thickBot="1" x14ac:dyDescent="0.3">
      <c r="A35" s="211"/>
      <c r="B35" s="255"/>
      <c r="C35" s="255"/>
      <c r="D35" s="256"/>
      <c r="E35" s="42"/>
      <c r="F35" s="42"/>
      <c r="G35" s="42"/>
      <c r="H35" s="42"/>
      <c r="I35" s="256"/>
      <c r="J35" s="256"/>
      <c r="K35" s="256"/>
      <c r="L35" s="254"/>
      <c r="M35" s="254"/>
      <c r="N35" s="96" t="s">
        <v>266</v>
      </c>
      <c r="O35" s="96" t="s">
        <v>19</v>
      </c>
      <c r="P35" s="95">
        <v>0.6</v>
      </c>
      <c r="Q35" s="97">
        <v>608.51</v>
      </c>
      <c r="R35" s="237"/>
    </row>
    <row r="36" spans="1:18" ht="69" customHeight="1" thickBot="1" x14ac:dyDescent="0.3">
      <c r="A36" s="211"/>
      <c r="B36" s="255"/>
      <c r="C36" s="255"/>
      <c r="D36" s="256"/>
      <c r="E36" s="42"/>
      <c r="F36" s="42"/>
      <c r="G36" s="42"/>
      <c r="H36" s="42"/>
      <c r="I36" s="256"/>
      <c r="J36" s="256"/>
      <c r="K36" s="256"/>
      <c r="L36" s="254"/>
      <c r="M36" s="254"/>
      <c r="N36" s="96" t="s">
        <v>266</v>
      </c>
      <c r="O36" s="96" t="s">
        <v>19</v>
      </c>
      <c r="P36" s="95">
        <v>0.6</v>
      </c>
      <c r="Q36" s="97">
        <v>608.51</v>
      </c>
      <c r="R36" s="237"/>
    </row>
    <row r="37" spans="1:18" ht="84" customHeight="1" thickBot="1" x14ac:dyDescent="0.3">
      <c r="A37" s="211"/>
      <c r="B37" s="255" t="s">
        <v>73</v>
      </c>
      <c r="C37" s="255" t="s">
        <v>72</v>
      </c>
      <c r="D37" s="256">
        <v>1221445.1399999999</v>
      </c>
      <c r="E37" s="43">
        <v>1221445.1399999999</v>
      </c>
      <c r="F37" s="43">
        <v>1221445.1399999999</v>
      </c>
      <c r="G37" s="43">
        <v>1221445.1399999999</v>
      </c>
      <c r="H37" s="43">
        <v>1221445.1399999999</v>
      </c>
      <c r="I37" s="256">
        <v>24428.9</v>
      </c>
      <c r="J37" s="256">
        <v>19543.12</v>
      </c>
      <c r="K37" s="256">
        <v>4885.78</v>
      </c>
      <c r="L37" s="255"/>
      <c r="M37" s="255"/>
      <c r="N37" s="42" t="s">
        <v>261</v>
      </c>
      <c r="O37" s="42" t="s">
        <v>69</v>
      </c>
      <c r="P37" s="95">
        <v>0.03</v>
      </c>
      <c r="Q37" s="43">
        <v>586.29</v>
      </c>
      <c r="R37" s="218">
        <f>SUM(Q37:Q49)</f>
        <v>12976.629999999996</v>
      </c>
    </row>
    <row r="38" spans="1:18" ht="76.900000000000006" customHeight="1" thickBot="1" x14ac:dyDescent="0.3">
      <c r="A38" s="211"/>
      <c r="B38" s="255"/>
      <c r="C38" s="255"/>
      <c r="D38" s="256"/>
      <c r="E38" s="42"/>
      <c r="F38" s="42"/>
      <c r="G38" s="42"/>
      <c r="H38" s="42"/>
      <c r="I38" s="256"/>
      <c r="J38" s="256"/>
      <c r="K38" s="256"/>
      <c r="L38" s="255"/>
      <c r="M38" s="255"/>
      <c r="N38" s="42" t="s">
        <v>264</v>
      </c>
      <c r="O38" s="42" t="s">
        <v>27</v>
      </c>
      <c r="P38" s="95">
        <v>0.22</v>
      </c>
      <c r="Q38" s="43">
        <v>1289.8499999999999</v>
      </c>
      <c r="R38" s="237"/>
    </row>
    <row r="39" spans="1:18" ht="97.9" customHeight="1" thickBot="1" x14ac:dyDescent="0.3">
      <c r="A39" s="211"/>
      <c r="B39" s="255"/>
      <c r="C39" s="255"/>
      <c r="D39" s="256"/>
      <c r="E39" s="42"/>
      <c r="F39" s="42"/>
      <c r="G39" s="42"/>
      <c r="H39" s="42"/>
      <c r="I39" s="256"/>
      <c r="J39" s="256"/>
      <c r="K39" s="256"/>
      <c r="L39" s="255"/>
      <c r="M39" s="255"/>
      <c r="N39" s="42" t="s">
        <v>264</v>
      </c>
      <c r="O39" s="42" t="s">
        <v>27</v>
      </c>
      <c r="P39" s="95">
        <v>0.22</v>
      </c>
      <c r="Q39" s="43">
        <v>3009.64</v>
      </c>
      <c r="R39" s="237"/>
    </row>
    <row r="40" spans="1:18" ht="94.9" customHeight="1" thickBot="1" x14ac:dyDescent="0.3">
      <c r="A40" s="211"/>
      <c r="B40" s="255"/>
      <c r="C40" s="255"/>
      <c r="D40" s="256"/>
      <c r="E40" s="42"/>
      <c r="F40" s="42"/>
      <c r="G40" s="42"/>
      <c r="H40" s="42"/>
      <c r="I40" s="256"/>
      <c r="J40" s="256"/>
      <c r="K40" s="256"/>
      <c r="L40" s="255"/>
      <c r="M40" s="255"/>
      <c r="N40" s="42" t="s">
        <v>264</v>
      </c>
      <c r="O40" s="128" t="s">
        <v>27</v>
      </c>
      <c r="P40" s="129" t="s">
        <v>106</v>
      </c>
      <c r="Q40" s="127">
        <v>586.29</v>
      </c>
      <c r="R40" s="237"/>
    </row>
    <row r="41" spans="1:18" ht="83.45" customHeight="1" thickBot="1" x14ac:dyDescent="0.3">
      <c r="A41" s="211"/>
      <c r="B41" s="255"/>
      <c r="C41" s="255"/>
      <c r="D41" s="256"/>
      <c r="E41" s="42"/>
      <c r="F41" s="42"/>
      <c r="G41" s="42"/>
      <c r="H41" s="42"/>
      <c r="I41" s="256"/>
      <c r="J41" s="256"/>
      <c r="K41" s="256"/>
      <c r="L41" s="255"/>
      <c r="M41" s="255"/>
      <c r="N41" s="42" t="s">
        <v>264</v>
      </c>
      <c r="O41" s="128" t="s">
        <v>27</v>
      </c>
      <c r="P41" s="129" t="s">
        <v>106</v>
      </c>
      <c r="Q41" s="127">
        <v>586.29</v>
      </c>
      <c r="R41" s="237"/>
    </row>
    <row r="42" spans="1:18" ht="89.45" customHeight="1" thickBot="1" x14ac:dyDescent="0.3">
      <c r="A42" s="211"/>
      <c r="B42" s="255"/>
      <c r="C42" s="255"/>
      <c r="D42" s="256"/>
      <c r="E42" s="42"/>
      <c r="F42" s="42"/>
      <c r="G42" s="42"/>
      <c r="H42" s="42"/>
      <c r="I42" s="256"/>
      <c r="J42" s="256"/>
      <c r="K42" s="256"/>
      <c r="L42" s="255"/>
      <c r="M42" s="255"/>
      <c r="N42" s="42" t="s">
        <v>264</v>
      </c>
      <c r="O42" s="42" t="s">
        <v>19</v>
      </c>
      <c r="P42" s="95">
        <v>0.21</v>
      </c>
      <c r="Q42" s="43">
        <v>4104.0600000000004</v>
      </c>
      <c r="R42" s="237"/>
    </row>
    <row r="43" spans="1:18" ht="77.45" customHeight="1" thickBot="1" x14ac:dyDescent="0.3">
      <c r="A43" s="211"/>
      <c r="B43" s="255"/>
      <c r="C43" s="255"/>
      <c r="D43" s="256"/>
      <c r="E43" s="42"/>
      <c r="F43" s="42"/>
      <c r="G43" s="42"/>
      <c r="H43" s="42"/>
      <c r="I43" s="256"/>
      <c r="J43" s="256"/>
      <c r="K43" s="256"/>
      <c r="L43" s="255"/>
      <c r="M43" s="255"/>
      <c r="N43" s="42" t="s">
        <v>264</v>
      </c>
      <c r="O43" s="96" t="s">
        <v>19</v>
      </c>
      <c r="P43" s="95">
        <v>0.6</v>
      </c>
      <c r="Q43" s="43">
        <v>984.97</v>
      </c>
      <c r="R43" s="237"/>
    </row>
    <row r="44" spans="1:18" ht="82.9" customHeight="1" thickBot="1" x14ac:dyDescent="0.3">
      <c r="A44" s="211"/>
      <c r="B44" s="255"/>
      <c r="C44" s="255"/>
      <c r="D44" s="256"/>
      <c r="E44" s="42"/>
      <c r="F44" s="42"/>
      <c r="G44" s="42"/>
      <c r="H44" s="42"/>
      <c r="I44" s="256"/>
      <c r="J44" s="256"/>
      <c r="K44" s="256"/>
      <c r="L44" s="255"/>
      <c r="M44" s="255"/>
      <c r="N44" s="42" t="s">
        <v>264</v>
      </c>
      <c r="O44" s="96" t="s">
        <v>19</v>
      </c>
      <c r="P44" s="95">
        <v>0.6</v>
      </c>
      <c r="Q44" s="43">
        <v>703.55</v>
      </c>
      <c r="R44" s="237"/>
    </row>
    <row r="45" spans="1:18" ht="56.45" customHeight="1" thickBot="1" x14ac:dyDescent="0.3">
      <c r="A45" s="211"/>
      <c r="B45" s="255"/>
      <c r="C45" s="255"/>
      <c r="D45" s="256"/>
      <c r="E45" s="42"/>
      <c r="F45" s="42"/>
      <c r="G45" s="42"/>
      <c r="H45" s="42"/>
      <c r="I45" s="256"/>
      <c r="J45" s="256"/>
      <c r="K45" s="256"/>
      <c r="L45" s="255"/>
      <c r="M45" s="255"/>
      <c r="N45" s="42" t="s">
        <v>264</v>
      </c>
      <c r="O45" s="96" t="s">
        <v>19</v>
      </c>
      <c r="P45" s="95">
        <v>0.6</v>
      </c>
      <c r="Q45" s="43">
        <v>422.13</v>
      </c>
      <c r="R45" s="237"/>
    </row>
    <row r="46" spans="1:18" ht="76.150000000000006" customHeight="1" thickBot="1" x14ac:dyDescent="0.3">
      <c r="A46" s="211"/>
      <c r="B46" s="255"/>
      <c r="C46" s="255"/>
      <c r="D46" s="256"/>
      <c r="E46" s="42"/>
      <c r="F46" s="42"/>
      <c r="G46" s="42"/>
      <c r="H46" s="42"/>
      <c r="I46" s="256"/>
      <c r="J46" s="256"/>
      <c r="K46" s="256"/>
      <c r="L46" s="255"/>
      <c r="M46" s="255"/>
      <c r="N46" s="96" t="s">
        <v>255</v>
      </c>
      <c r="O46" s="96" t="s">
        <v>19</v>
      </c>
      <c r="P46" s="95">
        <v>0.6</v>
      </c>
      <c r="Q46" s="43">
        <v>175.89</v>
      </c>
      <c r="R46" s="237"/>
    </row>
    <row r="47" spans="1:18" ht="69" customHeight="1" thickBot="1" x14ac:dyDescent="0.3">
      <c r="A47" s="211"/>
      <c r="B47" s="255"/>
      <c r="C47" s="255"/>
      <c r="D47" s="256"/>
      <c r="E47" s="42"/>
      <c r="F47" s="42"/>
      <c r="G47" s="42"/>
      <c r="H47" s="42"/>
      <c r="I47" s="256"/>
      <c r="J47" s="256"/>
      <c r="K47" s="256"/>
      <c r="L47" s="255"/>
      <c r="M47" s="255"/>
      <c r="N47" s="96" t="s">
        <v>255</v>
      </c>
      <c r="O47" s="96" t="s">
        <v>19</v>
      </c>
      <c r="P47" s="95">
        <v>0.6</v>
      </c>
      <c r="Q47" s="43">
        <v>175.89</v>
      </c>
      <c r="R47" s="237"/>
    </row>
    <row r="48" spans="1:18" ht="56.45" customHeight="1" thickBot="1" x14ac:dyDescent="0.3">
      <c r="A48" s="211"/>
      <c r="B48" s="255"/>
      <c r="C48" s="255"/>
      <c r="D48" s="256"/>
      <c r="E48" s="42"/>
      <c r="F48" s="42"/>
      <c r="G48" s="42"/>
      <c r="H48" s="42"/>
      <c r="I48" s="256"/>
      <c r="J48" s="256"/>
      <c r="K48" s="256"/>
      <c r="L48" s="255"/>
      <c r="M48" s="255"/>
      <c r="N48" s="96" t="s">
        <v>266</v>
      </c>
      <c r="O48" s="96" t="s">
        <v>19</v>
      </c>
      <c r="P48" s="95">
        <v>0.6</v>
      </c>
      <c r="Q48" s="43">
        <v>175.89</v>
      </c>
      <c r="R48" s="237"/>
    </row>
    <row r="49" spans="1:18" ht="84.6" customHeight="1" thickBot="1" x14ac:dyDescent="0.3">
      <c r="A49" s="212"/>
      <c r="B49" s="255"/>
      <c r="C49" s="255"/>
      <c r="D49" s="256"/>
      <c r="E49" s="42"/>
      <c r="F49" s="42"/>
      <c r="G49" s="42"/>
      <c r="H49" s="42"/>
      <c r="I49" s="256"/>
      <c r="J49" s="256"/>
      <c r="K49" s="256"/>
      <c r="L49" s="255"/>
      <c r="M49" s="255"/>
      <c r="N49" s="96" t="s">
        <v>255</v>
      </c>
      <c r="O49" s="96" t="s">
        <v>19</v>
      </c>
      <c r="P49" s="95">
        <v>0.6</v>
      </c>
      <c r="Q49" s="43">
        <v>175.89</v>
      </c>
      <c r="R49" s="237"/>
    </row>
    <row r="50" spans="1:18" x14ac:dyDescent="0.25">
      <c r="J50" s="39"/>
      <c r="R50" s="119"/>
    </row>
    <row r="51" spans="1:18" x14ac:dyDescent="0.25">
      <c r="J51" s="39"/>
      <c r="R51" s="120">
        <f>SUM(R5:R49)</f>
        <v>89861.680000000008</v>
      </c>
    </row>
    <row r="52" spans="1:18" ht="15.75" thickBot="1" x14ac:dyDescent="0.3">
      <c r="J52" s="39"/>
      <c r="R52" s="112"/>
    </row>
    <row r="53" spans="1:18" x14ac:dyDescent="0.25">
      <c r="J53" s="39"/>
    </row>
    <row r="54" spans="1:18" x14ac:dyDescent="0.25">
      <c r="J54" s="39"/>
    </row>
    <row r="55" spans="1:18" x14ac:dyDescent="0.25">
      <c r="J55" s="39"/>
    </row>
    <row r="56" spans="1:18" x14ac:dyDescent="0.25">
      <c r="J56" s="39"/>
    </row>
    <row r="57" spans="1:18" x14ac:dyDescent="0.25">
      <c r="J57" s="39"/>
    </row>
    <row r="58" spans="1:18" x14ac:dyDescent="0.25">
      <c r="J58" s="39"/>
    </row>
    <row r="59" spans="1:18" x14ac:dyDescent="0.25">
      <c r="J59" s="39"/>
    </row>
    <row r="60" spans="1:18" x14ac:dyDescent="0.25">
      <c r="J60" s="39"/>
    </row>
    <row r="61" spans="1:18" x14ac:dyDescent="0.25">
      <c r="J61" s="39"/>
    </row>
    <row r="62" spans="1:18" x14ac:dyDescent="0.25">
      <c r="J62" s="39"/>
    </row>
    <row r="63" spans="1:18" x14ac:dyDescent="0.25">
      <c r="J63" s="39"/>
    </row>
    <row r="64" spans="1:18" x14ac:dyDescent="0.25">
      <c r="J64" s="39"/>
    </row>
    <row r="65" spans="18:18" s="39" customFormat="1" x14ac:dyDescent="0.25">
      <c r="R65" s="71"/>
    </row>
    <row r="66" spans="18:18" s="39" customFormat="1" x14ac:dyDescent="0.25">
      <c r="R66" s="71"/>
    </row>
    <row r="67" spans="18:18" s="39" customFormat="1" x14ac:dyDescent="0.25">
      <c r="R67" s="71"/>
    </row>
    <row r="68" spans="18:18" s="39" customFormat="1" x14ac:dyDescent="0.25">
      <c r="R68" s="71"/>
    </row>
    <row r="69" spans="18:18" s="39" customFormat="1" x14ac:dyDescent="0.25">
      <c r="R69" s="71"/>
    </row>
    <row r="70" spans="18:18" s="39" customFormat="1" x14ac:dyDescent="0.25">
      <c r="R70" s="71"/>
    </row>
    <row r="71" spans="18:18" s="39" customFormat="1" x14ac:dyDescent="0.25">
      <c r="R71" s="71"/>
    </row>
    <row r="72" spans="18:18" s="39" customFormat="1" x14ac:dyDescent="0.25">
      <c r="R72" s="71"/>
    </row>
    <row r="73" spans="18:18" s="39" customFormat="1" x14ac:dyDescent="0.25">
      <c r="R73" s="71"/>
    </row>
    <row r="74" spans="18:18" s="39" customFormat="1" x14ac:dyDescent="0.25">
      <c r="R74" s="71"/>
    </row>
    <row r="75" spans="18:18" s="39" customFormat="1" x14ac:dyDescent="0.25">
      <c r="R75" s="71"/>
    </row>
    <row r="76" spans="18:18" s="39" customFormat="1" x14ac:dyDescent="0.25">
      <c r="R76" s="71"/>
    </row>
    <row r="77" spans="18:18" s="39" customFormat="1" x14ac:dyDescent="0.25">
      <c r="R77" s="71"/>
    </row>
    <row r="78" spans="18:18" s="39" customFormat="1" x14ac:dyDescent="0.25">
      <c r="R78" s="71"/>
    </row>
    <row r="79" spans="18:18" s="39" customFormat="1" x14ac:dyDescent="0.25">
      <c r="R79" s="71"/>
    </row>
    <row r="80" spans="18:18" s="39" customFormat="1" x14ac:dyDescent="0.25">
      <c r="R80" s="71"/>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row r="87" spans="18:18" s="39" customFormat="1" x14ac:dyDescent="0.25">
      <c r="R87" s="71"/>
    </row>
    <row r="88" spans="18:18" s="39" customFormat="1" x14ac:dyDescent="0.25">
      <c r="R88" s="71"/>
    </row>
    <row r="89" spans="18:18" s="39" customFormat="1" x14ac:dyDescent="0.25">
      <c r="R89" s="71"/>
    </row>
    <row r="90" spans="18:18" s="39" customFormat="1" x14ac:dyDescent="0.25">
      <c r="R90" s="71"/>
    </row>
    <row r="91" spans="18:18" s="39" customFormat="1" x14ac:dyDescent="0.25">
      <c r="R91" s="71"/>
    </row>
    <row r="92" spans="18:18" s="39" customFormat="1" x14ac:dyDescent="0.25">
      <c r="R92" s="71"/>
    </row>
    <row r="93" spans="18:18" s="39" customFormat="1" x14ac:dyDescent="0.25">
      <c r="R93" s="71"/>
    </row>
    <row r="94" spans="18:18" s="39" customFormat="1" x14ac:dyDescent="0.25">
      <c r="R94" s="71"/>
    </row>
    <row r="95" spans="18:18" s="39" customFormat="1" x14ac:dyDescent="0.25">
      <c r="R95" s="71"/>
    </row>
    <row r="96" spans="18:18" s="39" customFormat="1" x14ac:dyDescent="0.25">
      <c r="R96" s="71"/>
    </row>
    <row r="97" spans="18:18" s="39" customFormat="1" x14ac:dyDescent="0.25">
      <c r="R97" s="71"/>
    </row>
    <row r="98" spans="18:18" s="39" customFormat="1" x14ac:dyDescent="0.25">
      <c r="R98" s="71"/>
    </row>
    <row r="99" spans="18:18" s="39" customFormat="1" x14ac:dyDescent="0.25">
      <c r="R99" s="71"/>
    </row>
    <row r="100" spans="18:18" s="39" customFormat="1" x14ac:dyDescent="0.25">
      <c r="R100" s="71"/>
    </row>
    <row r="101" spans="18:18" s="39" customFormat="1" x14ac:dyDescent="0.25">
      <c r="R101" s="71"/>
    </row>
    <row r="102" spans="18:18" s="39" customFormat="1" x14ac:dyDescent="0.25">
      <c r="R102" s="71"/>
    </row>
    <row r="103" spans="18:18" s="39" customFormat="1" x14ac:dyDescent="0.25">
      <c r="R103" s="71"/>
    </row>
    <row r="104" spans="18:18" s="39" customFormat="1" x14ac:dyDescent="0.25">
      <c r="R104" s="71"/>
    </row>
    <row r="105" spans="18:18" s="39" customFormat="1" x14ac:dyDescent="0.25">
      <c r="R105" s="71"/>
    </row>
    <row r="106" spans="18:18" s="39" customFormat="1" x14ac:dyDescent="0.25">
      <c r="R106" s="71"/>
    </row>
    <row r="107" spans="18:18" s="39" customFormat="1" x14ac:dyDescent="0.25">
      <c r="R107" s="71"/>
    </row>
    <row r="108" spans="18:18" s="39" customFormat="1" x14ac:dyDescent="0.25">
      <c r="R108" s="71"/>
    </row>
    <row r="109" spans="18:18" s="39" customFormat="1" x14ac:dyDescent="0.25">
      <c r="R109" s="71"/>
    </row>
    <row r="110" spans="18:18" s="39" customFormat="1" x14ac:dyDescent="0.25">
      <c r="R110" s="71"/>
    </row>
    <row r="111" spans="18:18" s="39" customFormat="1" x14ac:dyDescent="0.25">
      <c r="R111" s="71"/>
    </row>
    <row r="112" spans="18:18" s="39" customFormat="1" x14ac:dyDescent="0.25">
      <c r="R112" s="71"/>
    </row>
    <row r="113" spans="18:18" s="39" customFormat="1" x14ac:dyDescent="0.25">
      <c r="R113" s="71"/>
    </row>
    <row r="114" spans="18:18" s="39" customFormat="1" x14ac:dyDescent="0.25">
      <c r="R114" s="71"/>
    </row>
    <row r="115" spans="18:18" s="39" customFormat="1" x14ac:dyDescent="0.25">
      <c r="R115" s="71"/>
    </row>
    <row r="116" spans="18:18" s="39" customFormat="1" x14ac:dyDescent="0.25">
      <c r="R116" s="71"/>
    </row>
    <row r="117" spans="18:18" s="39" customFormat="1" x14ac:dyDescent="0.25">
      <c r="R117" s="71"/>
    </row>
    <row r="118" spans="18:18" s="39" customFormat="1" x14ac:dyDescent="0.25">
      <c r="R118" s="71"/>
    </row>
    <row r="119" spans="18:18" s="39" customFormat="1" x14ac:dyDescent="0.25">
      <c r="R119" s="71"/>
    </row>
    <row r="120" spans="18:18" s="39" customFormat="1" x14ac:dyDescent="0.25">
      <c r="R120" s="71"/>
    </row>
    <row r="121" spans="18:18" s="39" customFormat="1" x14ac:dyDescent="0.25">
      <c r="R121" s="71"/>
    </row>
    <row r="122" spans="18:18" s="39" customFormat="1" x14ac:dyDescent="0.25">
      <c r="R122" s="71"/>
    </row>
    <row r="123" spans="18:18" s="39" customFormat="1" x14ac:dyDescent="0.25">
      <c r="R123" s="71"/>
    </row>
    <row r="124" spans="18:18" s="39" customFormat="1" x14ac:dyDescent="0.25">
      <c r="R124" s="71"/>
    </row>
    <row r="125" spans="18:18" s="39" customFormat="1" x14ac:dyDescent="0.25">
      <c r="R125" s="71"/>
    </row>
    <row r="126" spans="18:18" s="39" customFormat="1" x14ac:dyDescent="0.25">
      <c r="R126" s="71"/>
    </row>
    <row r="127" spans="18:18" s="39" customFormat="1" x14ac:dyDescent="0.25">
      <c r="R127" s="71"/>
    </row>
    <row r="128" spans="18:18" s="39" customFormat="1" x14ac:dyDescent="0.25">
      <c r="R128" s="71"/>
    </row>
    <row r="129" spans="18:18" s="39" customFormat="1" x14ac:dyDescent="0.25">
      <c r="R129" s="71"/>
    </row>
    <row r="130" spans="18:18" s="39" customFormat="1" x14ac:dyDescent="0.25">
      <c r="R130" s="71"/>
    </row>
    <row r="131" spans="18:18" s="39" customFormat="1" x14ac:dyDescent="0.25">
      <c r="R131" s="71"/>
    </row>
    <row r="132" spans="18:18" s="39" customFormat="1" x14ac:dyDescent="0.25">
      <c r="R132" s="71"/>
    </row>
    <row r="133" spans="18:18" s="39" customFormat="1" x14ac:dyDescent="0.25">
      <c r="R133" s="71"/>
    </row>
    <row r="134" spans="18:18" s="39" customFormat="1" x14ac:dyDescent="0.25">
      <c r="R134" s="71"/>
    </row>
    <row r="135" spans="18:18" s="39" customFormat="1" x14ac:dyDescent="0.25">
      <c r="R135" s="71"/>
    </row>
    <row r="136" spans="18:18" s="39" customFormat="1" x14ac:dyDescent="0.25">
      <c r="R136" s="71"/>
    </row>
    <row r="137" spans="18:18" s="39" customFormat="1" x14ac:dyDescent="0.25">
      <c r="R137" s="71"/>
    </row>
    <row r="138" spans="18:18" s="39" customFormat="1" x14ac:dyDescent="0.25">
      <c r="R138" s="71"/>
    </row>
    <row r="139" spans="18:18" s="39" customFormat="1" x14ac:dyDescent="0.25">
      <c r="R139" s="71"/>
    </row>
    <row r="140" spans="18:18" s="39" customFormat="1" x14ac:dyDescent="0.25">
      <c r="R140" s="71"/>
    </row>
    <row r="141" spans="18:18" s="39" customFormat="1" x14ac:dyDescent="0.25">
      <c r="R141" s="71"/>
    </row>
    <row r="142" spans="18:18" s="39" customFormat="1" x14ac:dyDescent="0.25">
      <c r="R142" s="71"/>
    </row>
    <row r="143" spans="18:18" s="39" customFormat="1" x14ac:dyDescent="0.25">
      <c r="R143" s="71"/>
    </row>
    <row r="144" spans="18:18" s="39" customFormat="1" x14ac:dyDescent="0.25">
      <c r="R144" s="71"/>
    </row>
    <row r="145" spans="18:18" s="39" customFormat="1" x14ac:dyDescent="0.25">
      <c r="R145" s="71"/>
    </row>
    <row r="146" spans="18:18" s="39" customFormat="1" x14ac:dyDescent="0.25">
      <c r="R146" s="71"/>
    </row>
    <row r="147" spans="18:18" s="39" customFormat="1" x14ac:dyDescent="0.25">
      <c r="R147" s="71"/>
    </row>
    <row r="148" spans="18:18" s="39" customFormat="1" x14ac:dyDescent="0.25">
      <c r="R148" s="71"/>
    </row>
    <row r="149" spans="18:18" s="39" customFormat="1" x14ac:dyDescent="0.25">
      <c r="R149" s="71"/>
    </row>
    <row r="150" spans="18:18" s="39" customFormat="1" x14ac:dyDescent="0.25">
      <c r="R150" s="71"/>
    </row>
    <row r="151" spans="18:18" s="39" customFormat="1" x14ac:dyDescent="0.25">
      <c r="R151" s="71"/>
    </row>
    <row r="152" spans="18:18" s="39" customFormat="1" x14ac:dyDescent="0.25">
      <c r="R152" s="71"/>
    </row>
    <row r="153" spans="18:18" s="39" customFormat="1" x14ac:dyDescent="0.25">
      <c r="R153" s="71"/>
    </row>
    <row r="154" spans="18:18" s="39" customFormat="1" x14ac:dyDescent="0.25">
      <c r="R154" s="71"/>
    </row>
    <row r="155" spans="18:18" s="39" customFormat="1" x14ac:dyDescent="0.25">
      <c r="R155" s="71"/>
    </row>
    <row r="156" spans="18:18" s="39" customFormat="1" x14ac:dyDescent="0.25">
      <c r="R156" s="71"/>
    </row>
    <row r="157" spans="18:18" s="39" customFormat="1" x14ac:dyDescent="0.25">
      <c r="R157" s="71"/>
    </row>
    <row r="158" spans="18:18" s="39" customFormat="1" x14ac:dyDescent="0.25">
      <c r="R158" s="71"/>
    </row>
    <row r="159" spans="18:18" s="39" customFormat="1" x14ac:dyDescent="0.25">
      <c r="R159" s="71"/>
    </row>
    <row r="160" spans="18:18" s="39" customFormat="1" x14ac:dyDescent="0.25">
      <c r="R160" s="71"/>
    </row>
    <row r="161" spans="18:18" s="39" customFormat="1" x14ac:dyDescent="0.25">
      <c r="R161" s="71"/>
    </row>
    <row r="162" spans="18:18" s="39" customFormat="1" x14ac:dyDescent="0.25">
      <c r="R162" s="71"/>
    </row>
    <row r="163" spans="18:18" s="39" customFormat="1" x14ac:dyDescent="0.25">
      <c r="R163" s="71"/>
    </row>
    <row r="164" spans="18:18" s="39" customFormat="1" x14ac:dyDescent="0.25">
      <c r="R164" s="71"/>
    </row>
    <row r="165" spans="18:18" s="39" customFormat="1" x14ac:dyDescent="0.25">
      <c r="R165" s="71"/>
    </row>
    <row r="166" spans="18:18" s="39" customFormat="1" x14ac:dyDescent="0.25">
      <c r="R166" s="71"/>
    </row>
  </sheetData>
  <sheetProtection algorithmName="SHA-512" hashValue="RzgxF9TcWnyuBiuJ9ZNQ6OfuNbNJL2t90o3/iHfsEuaHs/iCT43zunfkwsFbvUBvE8G816N80xxboH5jpSS1ew==" saltValue="uttNyDQoNAo93OzdbKNvdg==" spinCount="100000" sheet="1" objects="1" scenarios="1"/>
  <mergeCells count="37">
    <mergeCell ref="R37:R49"/>
    <mergeCell ref="A5:A49"/>
    <mergeCell ref="M17:M36"/>
    <mergeCell ref="B37:B49"/>
    <mergeCell ref="C37:C49"/>
    <mergeCell ref="D37:D49"/>
    <mergeCell ref="I37:I49"/>
    <mergeCell ref="J37:J49"/>
    <mergeCell ref="K37:K49"/>
    <mergeCell ref="L37:L49"/>
    <mergeCell ref="M37:M49"/>
    <mergeCell ref="R11:R16"/>
    <mergeCell ref="R5:R10"/>
    <mergeCell ref="R17:R36"/>
    <mergeCell ref="B17:B36"/>
    <mergeCell ref="C17:C36"/>
    <mergeCell ref="D17:D36"/>
    <mergeCell ref="I17:I36"/>
    <mergeCell ref="J17:J36"/>
    <mergeCell ref="K17:K36"/>
    <mergeCell ref="L17:L36"/>
    <mergeCell ref="M5:M10"/>
    <mergeCell ref="B11:B16"/>
    <mergeCell ref="C11:C16"/>
    <mergeCell ref="D11:D16"/>
    <mergeCell ref="I11:I16"/>
    <mergeCell ref="J11:J16"/>
    <mergeCell ref="K11:K16"/>
    <mergeCell ref="L11:L16"/>
    <mergeCell ref="M11:M16"/>
    <mergeCell ref="B5:B10"/>
    <mergeCell ref="C5:C10"/>
    <mergeCell ref="D5:D10"/>
    <mergeCell ref="I5:I10"/>
    <mergeCell ref="J5:J10"/>
    <mergeCell ref="K5:K10"/>
    <mergeCell ref="L5:L10"/>
  </mergeCells>
  <printOptions gridLines="1"/>
  <pageMargins left="0.25" right="0.25" top="0.75" bottom="0.75" header="0.3" footer="0.3"/>
  <pageSetup paperSize="9" scale="2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9072D-0DB8-41D0-91BC-AF35088757C5}">
  <sheetPr codeName="Foglio11">
    <pageSetUpPr fitToPage="1"/>
  </sheetPr>
  <dimension ref="A1:S163"/>
  <sheetViews>
    <sheetView zoomScale="98" zoomScaleNormal="98" workbookViewId="0">
      <selection activeCell="A4" sqref="A4:T35"/>
    </sheetView>
  </sheetViews>
  <sheetFormatPr defaultColWidth="9.140625" defaultRowHeight="15" x14ac:dyDescent="0.25"/>
  <cols>
    <col min="1" max="1" width="17.85546875" style="39" customWidth="1"/>
    <col min="2" max="2" width="48.140625" style="39" customWidth="1"/>
    <col min="3" max="3" width="19.5703125" style="39" customWidth="1"/>
    <col min="4" max="4" width="21.42578125" style="39" customWidth="1"/>
    <col min="5" max="5" width="18.28515625" style="39" hidden="1" customWidth="1"/>
    <col min="6" max="6" width="9.140625" style="39" hidden="1" customWidth="1"/>
    <col min="7" max="7" width="0.140625" style="39" hidden="1" customWidth="1"/>
    <col min="8" max="8" width="2.42578125" style="39" hidden="1" customWidth="1"/>
    <col min="9" max="9" width="23.140625" style="39" customWidth="1"/>
    <col min="10" max="10" width="16.7109375" style="7" customWidth="1"/>
    <col min="11" max="11" width="21" style="39" customWidth="1"/>
    <col min="12" max="13" width="15.140625" style="39" customWidth="1"/>
    <col min="14" max="14" width="18.28515625" style="39" customWidth="1"/>
    <col min="15" max="15" width="28.28515625" style="39" customWidth="1"/>
    <col min="16" max="16" width="20.42578125" style="39" customWidth="1"/>
    <col min="17" max="17" width="19" style="39" customWidth="1"/>
    <col min="18" max="18" width="19.42578125" style="71" customWidth="1"/>
    <col min="19" max="19" width="30" style="39" customWidth="1"/>
    <col min="20" max="20" width="9.140625" style="39"/>
    <col min="21" max="21" width="38.140625" style="39" customWidth="1"/>
    <col min="22" max="16384" width="9.140625" style="39"/>
  </cols>
  <sheetData>
    <row r="1" spans="1:19" x14ac:dyDescent="0.25">
      <c r="J1" s="39"/>
    </row>
    <row r="2" spans="1:19" x14ac:dyDescent="0.25">
      <c r="J2" s="39"/>
    </row>
    <row r="3" spans="1:19" ht="15.75" thickBot="1" x14ac:dyDescent="0.3">
      <c r="J3" s="39"/>
    </row>
    <row r="4" spans="1:19" ht="80.25" customHeight="1" thickBot="1" x14ac:dyDescent="0.3">
      <c r="A4" s="133" t="s">
        <v>252</v>
      </c>
      <c r="B4" s="91" t="s">
        <v>23</v>
      </c>
      <c r="C4" s="92" t="s">
        <v>21</v>
      </c>
      <c r="D4" s="91" t="s">
        <v>30</v>
      </c>
      <c r="E4" s="91"/>
      <c r="F4" s="92"/>
      <c r="G4" s="92"/>
      <c r="H4" s="92"/>
      <c r="I4" s="93" t="s">
        <v>13</v>
      </c>
      <c r="J4" s="94">
        <v>0.8</v>
      </c>
      <c r="K4" s="94">
        <v>0.2</v>
      </c>
      <c r="L4" s="36" t="s">
        <v>118</v>
      </c>
      <c r="M4" s="36" t="s">
        <v>119</v>
      </c>
      <c r="N4" s="94" t="s">
        <v>16</v>
      </c>
      <c r="O4" s="94" t="s">
        <v>17</v>
      </c>
      <c r="P4" s="94" t="s">
        <v>18</v>
      </c>
      <c r="Q4" s="94" t="s">
        <v>14</v>
      </c>
      <c r="R4" s="94" t="s">
        <v>20</v>
      </c>
    </row>
    <row r="5" spans="1:19" ht="43.5" customHeight="1" x14ac:dyDescent="0.25">
      <c r="A5" s="269" t="s">
        <v>10</v>
      </c>
      <c r="B5" s="281" t="s">
        <v>85</v>
      </c>
      <c r="C5" s="282" t="s">
        <v>22</v>
      </c>
      <c r="D5" s="283">
        <v>535938</v>
      </c>
      <c r="E5" s="29"/>
      <c r="F5" s="29"/>
      <c r="G5" s="29"/>
      <c r="H5" s="29"/>
      <c r="I5" s="266">
        <v>10718.76</v>
      </c>
      <c r="J5" s="266">
        <f>I5*J4</f>
        <v>8575.0079999999998</v>
      </c>
      <c r="K5" s="266">
        <f>J5*K4</f>
        <v>1715.0016000000001</v>
      </c>
      <c r="L5" s="275">
        <v>0.3</v>
      </c>
      <c r="M5" s="275">
        <v>0.24</v>
      </c>
      <c r="N5" s="26" t="s">
        <v>261</v>
      </c>
      <c r="O5" s="26" t="s">
        <v>27</v>
      </c>
      <c r="P5" s="26">
        <v>0.1</v>
      </c>
      <c r="Q5" s="5">
        <v>257.25</v>
      </c>
      <c r="R5" s="273">
        <f>SUM(Q5:Q6)</f>
        <v>514.5</v>
      </c>
      <c r="S5" s="271" t="s">
        <v>86</v>
      </c>
    </row>
    <row r="6" spans="1:19" ht="42" customHeight="1" thickBot="1" x14ac:dyDescent="0.3">
      <c r="A6" s="270"/>
      <c r="B6" s="268"/>
      <c r="C6" s="280"/>
      <c r="D6" s="284"/>
      <c r="E6" s="130"/>
      <c r="F6" s="130"/>
      <c r="G6" s="130"/>
      <c r="H6" s="130"/>
      <c r="I6" s="267"/>
      <c r="J6" s="267"/>
      <c r="K6" s="267"/>
      <c r="L6" s="262"/>
      <c r="M6" s="262"/>
      <c r="N6" s="27" t="s">
        <v>253</v>
      </c>
      <c r="O6" s="27" t="s">
        <v>27</v>
      </c>
      <c r="P6" s="27">
        <v>0.1</v>
      </c>
      <c r="Q6" s="6">
        <v>257.25</v>
      </c>
      <c r="R6" s="274"/>
      <c r="S6" s="272"/>
    </row>
    <row r="7" spans="1:19" ht="42" customHeight="1" x14ac:dyDescent="0.25">
      <c r="A7" s="270"/>
      <c r="B7" s="263" t="s">
        <v>87</v>
      </c>
      <c r="C7" s="279" t="s">
        <v>22</v>
      </c>
      <c r="D7" s="2">
        <v>1545509.1</v>
      </c>
      <c r="E7" s="58"/>
      <c r="F7" s="58"/>
      <c r="G7" s="58"/>
      <c r="H7" s="58"/>
      <c r="I7" s="2">
        <v>29569.16</v>
      </c>
      <c r="J7" s="2">
        <v>23655</v>
      </c>
      <c r="K7" s="2">
        <v>4731</v>
      </c>
      <c r="L7" s="261">
        <v>0.3</v>
      </c>
      <c r="M7" s="261">
        <v>0.24</v>
      </c>
      <c r="N7" s="28" t="s">
        <v>261</v>
      </c>
      <c r="O7" s="28" t="s">
        <v>27</v>
      </c>
      <c r="P7" s="28">
        <v>0.1</v>
      </c>
      <c r="Q7" s="2">
        <v>709.66</v>
      </c>
      <c r="R7" s="276">
        <f>SUM(Q7:Q20)</f>
        <v>8687.52</v>
      </c>
      <c r="S7" s="28"/>
    </row>
    <row r="8" spans="1:19" ht="42" customHeight="1" x14ac:dyDescent="0.25">
      <c r="A8" s="270"/>
      <c r="B8" s="263"/>
      <c r="C8" s="279"/>
      <c r="D8" s="2">
        <v>695960.4</v>
      </c>
      <c r="E8" s="58"/>
      <c r="F8" s="58"/>
      <c r="G8" s="58"/>
      <c r="H8" s="58"/>
      <c r="I8" s="2">
        <v>13919.21</v>
      </c>
      <c r="J8" s="2">
        <v>11135.37</v>
      </c>
      <c r="K8" s="2">
        <v>2227</v>
      </c>
      <c r="L8" s="261"/>
      <c r="M8" s="261"/>
      <c r="N8" s="28" t="s">
        <v>261</v>
      </c>
      <c r="O8" s="28" t="s">
        <v>94</v>
      </c>
      <c r="P8" s="28">
        <v>0.2</v>
      </c>
      <c r="Q8" s="2">
        <v>534.5</v>
      </c>
      <c r="R8" s="277"/>
      <c r="S8" s="28"/>
    </row>
    <row r="9" spans="1:19" ht="42" customHeight="1" x14ac:dyDescent="0.25">
      <c r="A9" s="270"/>
      <c r="B9" s="263" t="s">
        <v>88</v>
      </c>
      <c r="C9" s="279"/>
      <c r="D9" s="2">
        <v>2030705.23</v>
      </c>
      <c r="E9" s="58"/>
      <c r="F9" s="58"/>
      <c r="G9" s="58"/>
      <c r="H9" s="58"/>
      <c r="I9" s="2">
        <v>38302.69</v>
      </c>
      <c r="J9" s="2">
        <v>30642</v>
      </c>
      <c r="K9" s="2">
        <v>6128</v>
      </c>
      <c r="L9" s="261"/>
      <c r="M9" s="261"/>
      <c r="N9" s="28" t="s">
        <v>261</v>
      </c>
      <c r="O9" s="28" t="s">
        <v>27</v>
      </c>
      <c r="P9" s="28">
        <v>0.1</v>
      </c>
      <c r="Q9" s="2">
        <v>919.26</v>
      </c>
      <c r="R9" s="277"/>
      <c r="S9" s="28"/>
    </row>
    <row r="10" spans="1:19" ht="42" customHeight="1" x14ac:dyDescent="0.25">
      <c r="A10" s="270"/>
      <c r="B10" s="263"/>
      <c r="C10" s="279"/>
      <c r="D10" s="2">
        <v>923047.23</v>
      </c>
      <c r="E10" s="58"/>
      <c r="F10" s="58"/>
      <c r="G10" s="58"/>
      <c r="H10" s="58"/>
      <c r="I10" s="2">
        <v>18287.900000000001</v>
      </c>
      <c r="J10" s="2">
        <v>14630.32</v>
      </c>
      <c r="K10" s="2">
        <v>2926</v>
      </c>
      <c r="L10" s="261"/>
      <c r="M10" s="261"/>
      <c r="N10" s="28" t="s">
        <v>261</v>
      </c>
      <c r="O10" s="28" t="s">
        <v>94</v>
      </c>
      <c r="P10" s="28">
        <v>0.2</v>
      </c>
      <c r="Q10" s="2">
        <v>702.26</v>
      </c>
      <c r="R10" s="277"/>
      <c r="S10" s="28"/>
    </row>
    <row r="11" spans="1:19" ht="42" customHeight="1" x14ac:dyDescent="0.25">
      <c r="A11" s="270"/>
      <c r="B11" s="263" t="s">
        <v>89</v>
      </c>
      <c r="C11" s="279"/>
      <c r="D11" s="2">
        <v>3643575.5</v>
      </c>
      <c r="E11" s="58"/>
      <c r="F11" s="58"/>
      <c r="G11" s="58"/>
      <c r="H11" s="58"/>
      <c r="I11" s="2">
        <v>67334.36</v>
      </c>
      <c r="J11" s="2">
        <v>53867</v>
      </c>
      <c r="K11" s="2">
        <v>10773</v>
      </c>
      <c r="L11" s="261"/>
      <c r="M11" s="261"/>
      <c r="N11" s="28" t="s">
        <v>261</v>
      </c>
      <c r="O11" s="28" t="s">
        <v>27</v>
      </c>
      <c r="P11" s="28">
        <v>0.1</v>
      </c>
      <c r="Q11" s="2">
        <v>1616.02</v>
      </c>
      <c r="R11" s="277"/>
      <c r="S11" s="28"/>
    </row>
    <row r="12" spans="1:19" ht="42" customHeight="1" x14ac:dyDescent="0.25">
      <c r="A12" s="270"/>
      <c r="B12" s="263"/>
      <c r="C12" s="279"/>
      <c r="D12" s="2">
        <v>1655378.5</v>
      </c>
      <c r="E12" s="58"/>
      <c r="F12" s="58"/>
      <c r="G12" s="58"/>
      <c r="H12" s="58"/>
      <c r="I12" s="2">
        <v>31546.81</v>
      </c>
      <c r="J12" s="2">
        <v>25237.45</v>
      </c>
      <c r="K12" s="2">
        <v>5047</v>
      </c>
      <c r="L12" s="261"/>
      <c r="M12" s="261"/>
      <c r="N12" s="28" t="s">
        <v>261</v>
      </c>
      <c r="O12" s="28" t="s">
        <v>94</v>
      </c>
      <c r="P12" s="28">
        <v>0.2</v>
      </c>
      <c r="Q12" s="2">
        <v>1211.4000000000001</v>
      </c>
      <c r="R12" s="277"/>
      <c r="S12" s="28"/>
    </row>
    <row r="13" spans="1:19" ht="42" customHeight="1" x14ac:dyDescent="0.25">
      <c r="A13" s="270"/>
      <c r="B13" s="263" t="s">
        <v>90</v>
      </c>
      <c r="C13" s="279"/>
      <c r="D13" s="3">
        <v>338343.9</v>
      </c>
      <c r="E13" s="131"/>
      <c r="F13" s="131"/>
      <c r="G13" s="131"/>
      <c r="H13" s="131"/>
      <c r="I13" s="3">
        <v>6767</v>
      </c>
      <c r="J13" s="3">
        <v>5414</v>
      </c>
      <c r="K13" s="3">
        <v>1083</v>
      </c>
      <c r="L13" s="261"/>
      <c r="M13" s="261"/>
      <c r="N13" s="28" t="s">
        <v>261</v>
      </c>
      <c r="O13" s="28" t="s">
        <v>27</v>
      </c>
      <c r="P13" s="28">
        <v>0.1</v>
      </c>
      <c r="Q13" s="2">
        <v>162.41</v>
      </c>
      <c r="R13" s="277"/>
      <c r="S13" s="4"/>
    </row>
    <row r="14" spans="1:19" ht="42" customHeight="1" x14ac:dyDescent="0.25">
      <c r="A14" s="270"/>
      <c r="B14" s="263"/>
      <c r="C14" s="279"/>
      <c r="D14" s="2">
        <v>153771.9</v>
      </c>
      <c r="E14" s="58"/>
      <c r="F14" s="58"/>
      <c r="G14" s="58"/>
      <c r="H14" s="58"/>
      <c r="I14" s="2">
        <v>3075.44</v>
      </c>
      <c r="J14" s="2">
        <v>2460</v>
      </c>
      <c r="K14" s="2">
        <v>492</v>
      </c>
      <c r="L14" s="261"/>
      <c r="M14" s="261"/>
      <c r="N14" s="28" t="s">
        <v>261</v>
      </c>
      <c r="O14" s="28" t="s">
        <v>94</v>
      </c>
      <c r="P14" s="28">
        <v>0.2</v>
      </c>
      <c r="Q14" s="2">
        <v>118.1</v>
      </c>
      <c r="R14" s="277"/>
      <c r="S14" s="28"/>
    </row>
    <row r="15" spans="1:19" ht="42" customHeight="1" x14ac:dyDescent="0.25">
      <c r="A15" s="270"/>
      <c r="B15" s="263" t="s">
        <v>91</v>
      </c>
      <c r="C15" s="279"/>
      <c r="D15" s="2">
        <v>2632395.7999999998</v>
      </c>
      <c r="E15" s="58"/>
      <c r="F15" s="58"/>
      <c r="G15" s="58"/>
      <c r="H15" s="58"/>
      <c r="I15" s="2">
        <v>49133.120000000003</v>
      </c>
      <c r="J15" s="2">
        <v>39306.5</v>
      </c>
      <c r="K15" s="2">
        <v>7861</v>
      </c>
      <c r="L15" s="261"/>
      <c r="M15" s="261"/>
      <c r="N15" s="28" t="s">
        <v>261</v>
      </c>
      <c r="O15" s="28" t="s">
        <v>27</v>
      </c>
      <c r="P15" s="28">
        <v>0.1</v>
      </c>
      <c r="Q15" s="2">
        <v>1179.19</v>
      </c>
      <c r="R15" s="277"/>
      <c r="S15" s="28"/>
    </row>
    <row r="16" spans="1:19" ht="42" customHeight="1" x14ac:dyDescent="0.25">
      <c r="A16" s="270"/>
      <c r="B16" s="263"/>
      <c r="C16" s="279"/>
      <c r="D16" s="2">
        <v>1196542.8</v>
      </c>
      <c r="E16" s="58"/>
      <c r="F16" s="58"/>
      <c r="G16" s="58"/>
      <c r="H16" s="58"/>
      <c r="I16" s="2">
        <v>23287.77</v>
      </c>
      <c r="J16" s="2">
        <v>18630</v>
      </c>
      <c r="K16" s="2">
        <v>3726</v>
      </c>
      <c r="L16" s="261"/>
      <c r="M16" s="261"/>
      <c r="N16" s="28" t="s">
        <v>261</v>
      </c>
      <c r="O16" s="28" t="s">
        <v>94</v>
      </c>
      <c r="P16" s="28">
        <v>0.2</v>
      </c>
      <c r="Q16" s="2">
        <v>894.25</v>
      </c>
      <c r="R16" s="277"/>
      <c r="S16" s="28"/>
    </row>
    <row r="17" spans="1:19" ht="42" customHeight="1" x14ac:dyDescent="0.25">
      <c r="A17" s="270"/>
      <c r="B17" s="263" t="s">
        <v>92</v>
      </c>
      <c r="C17" s="279"/>
      <c r="D17" s="2">
        <v>294635.07</v>
      </c>
      <c r="E17" s="58"/>
      <c r="F17" s="58"/>
      <c r="G17" s="58"/>
      <c r="H17" s="58"/>
      <c r="I17" s="2">
        <v>5892.7</v>
      </c>
      <c r="J17" s="2">
        <v>4714.16</v>
      </c>
      <c r="K17" s="2">
        <v>943</v>
      </c>
      <c r="L17" s="261"/>
      <c r="M17" s="261"/>
      <c r="N17" s="28" t="s">
        <v>261</v>
      </c>
      <c r="O17" s="28" t="s">
        <v>27</v>
      </c>
      <c r="P17" s="28">
        <v>0.1</v>
      </c>
      <c r="Q17" s="2">
        <v>141.41999999999999</v>
      </c>
      <c r="R17" s="277"/>
      <c r="S17" s="28"/>
    </row>
    <row r="18" spans="1:19" ht="42" customHeight="1" x14ac:dyDescent="0.25">
      <c r="A18" s="270"/>
      <c r="B18" s="263"/>
      <c r="C18" s="279"/>
      <c r="D18" s="2">
        <v>132727.26999999999</v>
      </c>
      <c r="E18" s="58"/>
      <c r="F18" s="58"/>
      <c r="G18" s="58"/>
      <c r="H18" s="58"/>
      <c r="I18" s="2">
        <v>2654.55</v>
      </c>
      <c r="J18" s="2">
        <v>2123.64</v>
      </c>
      <c r="K18" s="2">
        <v>425</v>
      </c>
      <c r="L18" s="261"/>
      <c r="M18" s="261"/>
      <c r="N18" s="28" t="s">
        <v>261</v>
      </c>
      <c r="O18" s="28" t="s">
        <v>94</v>
      </c>
      <c r="P18" s="28">
        <v>0.2</v>
      </c>
      <c r="Q18" s="2">
        <v>101.93</v>
      </c>
      <c r="R18" s="277"/>
      <c r="S18" s="28"/>
    </row>
    <row r="19" spans="1:19" ht="42" customHeight="1" x14ac:dyDescent="0.25">
      <c r="A19" s="270"/>
      <c r="B19" s="263" t="s">
        <v>93</v>
      </c>
      <c r="C19" s="279"/>
      <c r="D19" s="2">
        <v>413664.95</v>
      </c>
      <c r="E19" s="58"/>
      <c r="F19" s="58"/>
      <c r="G19" s="58"/>
      <c r="H19" s="58"/>
      <c r="I19" s="2">
        <v>8273.2999999999993</v>
      </c>
      <c r="J19" s="2">
        <v>6618.64</v>
      </c>
      <c r="K19" s="2">
        <v>1324</v>
      </c>
      <c r="L19" s="261"/>
      <c r="M19" s="261"/>
      <c r="N19" s="28" t="s">
        <v>261</v>
      </c>
      <c r="O19" s="28" t="s">
        <v>27</v>
      </c>
      <c r="P19" s="28">
        <v>0.1</v>
      </c>
      <c r="Q19" s="2">
        <v>198.56</v>
      </c>
      <c r="R19" s="277"/>
      <c r="S19" s="28"/>
    </row>
    <row r="20" spans="1:19" ht="42" customHeight="1" thickBot="1" x14ac:dyDescent="0.3">
      <c r="A20" s="270"/>
      <c r="B20" s="268"/>
      <c r="C20" s="280"/>
      <c r="D20" s="25">
        <v>188029.95</v>
      </c>
      <c r="E20" s="130"/>
      <c r="F20" s="130"/>
      <c r="G20" s="130"/>
      <c r="H20" s="130"/>
      <c r="I20" s="25">
        <v>3760.6</v>
      </c>
      <c r="J20" s="25">
        <v>3008.48</v>
      </c>
      <c r="K20" s="25">
        <v>602</v>
      </c>
      <c r="L20" s="262"/>
      <c r="M20" s="262"/>
      <c r="N20" s="28" t="s">
        <v>261</v>
      </c>
      <c r="O20" s="28" t="s">
        <v>94</v>
      </c>
      <c r="P20" s="28">
        <v>0.2</v>
      </c>
      <c r="Q20" s="2">
        <v>198.56</v>
      </c>
      <c r="R20" s="278"/>
      <c r="S20" s="28"/>
    </row>
    <row r="21" spans="1:19" ht="111" customHeight="1" x14ac:dyDescent="0.25">
      <c r="A21" s="270"/>
      <c r="B21" s="264" t="s">
        <v>78</v>
      </c>
      <c r="C21" s="144" t="s">
        <v>76</v>
      </c>
      <c r="D21" s="30">
        <v>1507190.2</v>
      </c>
      <c r="E21" s="10"/>
      <c r="F21" s="10"/>
      <c r="G21" s="10"/>
      <c r="H21" s="10"/>
      <c r="I21" s="30">
        <v>28879.42</v>
      </c>
      <c r="J21" s="30">
        <v>23103.54</v>
      </c>
      <c r="K21" s="30">
        <f>I21*K4</f>
        <v>5775.884</v>
      </c>
      <c r="L21" s="190">
        <v>0.3</v>
      </c>
      <c r="M21" s="10"/>
      <c r="N21" s="10" t="s">
        <v>261</v>
      </c>
      <c r="O21" s="10" t="s">
        <v>77</v>
      </c>
      <c r="P21" s="18">
        <v>0.1</v>
      </c>
      <c r="Q21" s="10">
        <v>693.11</v>
      </c>
      <c r="R21" s="205">
        <f>SUM(Q21:Q30)</f>
        <v>7799.7400000000007</v>
      </c>
    </row>
    <row r="22" spans="1:19" ht="57.75" customHeight="1" x14ac:dyDescent="0.25">
      <c r="A22" s="270"/>
      <c r="B22" s="265"/>
      <c r="C22" s="145"/>
      <c r="D22" s="31">
        <v>747086.7</v>
      </c>
      <c r="E22" s="11"/>
      <c r="F22" s="11"/>
      <c r="G22" s="11"/>
      <c r="H22" s="11"/>
      <c r="I22" s="31">
        <v>14941.73</v>
      </c>
      <c r="J22" s="31">
        <v>11953.39</v>
      </c>
      <c r="K22" s="31">
        <v>2391</v>
      </c>
      <c r="L22" s="191"/>
      <c r="M22" s="11"/>
      <c r="N22" s="28" t="s">
        <v>261</v>
      </c>
      <c r="O22" s="28" t="s">
        <v>94</v>
      </c>
      <c r="P22" s="28">
        <v>0.2</v>
      </c>
      <c r="Q22" s="2">
        <v>573.76</v>
      </c>
      <c r="R22" s="213"/>
    </row>
    <row r="23" spans="1:19" ht="50.45" customHeight="1" x14ac:dyDescent="0.25">
      <c r="A23" s="270"/>
      <c r="B23" s="142" t="s">
        <v>95</v>
      </c>
      <c r="C23" s="145"/>
      <c r="D23" s="31">
        <v>2482567.35</v>
      </c>
      <c r="E23" s="31">
        <v>2482567.35</v>
      </c>
      <c r="F23" s="31">
        <v>2482567.35</v>
      </c>
      <c r="G23" s="31">
        <v>2482567.35</v>
      </c>
      <c r="H23" s="31">
        <v>2482567.35</v>
      </c>
      <c r="I23" s="31">
        <v>46436.21</v>
      </c>
      <c r="J23" s="31">
        <v>37148.97</v>
      </c>
      <c r="K23" s="31">
        <f>I23*K4</f>
        <v>9287.2420000000002</v>
      </c>
      <c r="L23" s="191"/>
      <c r="M23" s="11"/>
      <c r="N23" s="28" t="s">
        <v>261</v>
      </c>
      <c r="O23" s="11" t="s">
        <v>77</v>
      </c>
      <c r="P23" s="19">
        <v>0.1</v>
      </c>
      <c r="Q23" s="31">
        <v>1114.47</v>
      </c>
      <c r="R23" s="213"/>
    </row>
    <row r="24" spans="1:19" ht="40.15" customHeight="1" x14ac:dyDescent="0.25">
      <c r="A24" s="270"/>
      <c r="B24" s="142"/>
      <c r="C24" s="145"/>
      <c r="D24" s="31">
        <v>1238482.3500000001</v>
      </c>
      <c r="E24" s="31"/>
      <c r="F24" s="31"/>
      <c r="G24" s="31"/>
      <c r="H24" s="31"/>
      <c r="I24" s="31">
        <v>24042.68</v>
      </c>
      <c r="J24" s="31">
        <v>19234</v>
      </c>
      <c r="K24" s="31">
        <v>3847</v>
      </c>
      <c r="L24" s="191"/>
      <c r="M24" s="11"/>
      <c r="N24" s="28" t="s">
        <v>261</v>
      </c>
      <c r="O24" s="28" t="s">
        <v>94</v>
      </c>
      <c r="P24" s="28">
        <v>0.2</v>
      </c>
      <c r="Q24" s="2">
        <v>923.24</v>
      </c>
      <c r="R24" s="213"/>
    </row>
    <row r="25" spans="1:19" ht="58.15" customHeight="1" x14ac:dyDescent="0.25">
      <c r="A25" s="270"/>
      <c r="B25" s="142" t="s">
        <v>96</v>
      </c>
      <c r="C25" s="145"/>
      <c r="D25" s="31">
        <v>814903.55</v>
      </c>
      <c r="E25" s="31">
        <v>2482567.35</v>
      </c>
      <c r="F25" s="31">
        <v>2482567.35</v>
      </c>
      <c r="G25" s="31">
        <v>2482567.35</v>
      </c>
      <c r="H25" s="31">
        <v>2482567.35</v>
      </c>
      <c r="I25" s="31">
        <v>16233.17</v>
      </c>
      <c r="J25" s="31">
        <v>37148.97</v>
      </c>
      <c r="K25" s="31">
        <f>I25*K4</f>
        <v>3246.634</v>
      </c>
      <c r="L25" s="191"/>
      <c r="M25" s="11"/>
      <c r="N25" s="28" t="s">
        <v>261</v>
      </c>
      <c r="O25" s="11" t="s">
        <v>77</v>
      </c>
      <c r="P25" s="19">
        <v>0.1</v>
      </c>
      <c r="Q25" s="11">
        <v>389.6</v>
      </c>
      <c r="R25" s="213"/>
    </row>
    <row r="26" spans="1:19" ht="56.45" customHeight="1" x14ac:dyDescent="0.25">
      <c r="A26" s="270"/>
      <c r="B26" s="142"/>
      <c r="C26" s="145"/>
      <c r="D26" s="31">
        <v>406565.85</v>
      </c>
      <c r="E26" s="31"/>
      <c r="F26" s="31"/>
      <c r="G26" s="31"/>
      <c r="H26" s="31"/>
      <c r="I26" s="31">
        <v>8131.32</v>
      </c>
      <c r="J26" s="31">
        <v>6505.05</v>
      </c>
      <c r="K26" s="31">
        <v>1301</v>
      </c>
      <c r="L26" s="191"/>
      <c r="M26" s="11"/>
      <c r="N26" s="28" t="s">
        <v>261</v>
      </c>
      <c r="O26" s="28" t="s">
        <v>94</v>
      </c>
      <c r="P26" s="28">
        <v>0.2</v>
      </c>
      <c r="Q26" s="2">
        <v>312.24</v>
      </c>
      <c r="R26" s="213"/>
    </row>
    <row r="27" spans="1:19" ht="60" customHeight="1" x14ac:dyDescent="0.25">
      <c r="A27" s="270"/>
      <c r="B27" s="142" t="s">
        <v>97</v>
      </c>
      <c r="C27" s="145"/>
      <c r="D27" s="31">
        <v>3880403.5</v>
      </c>
      <c r="E27" s="31">
        <v>2482567.35</v>
      </c>
      <c r="F27" s="31">
        <v>2482567.35</v>
      </c>
      <c r="G27" s="31">
        <v>2482567.35</v>
      </c>
      <c r="H27" s="31">
        <v>2482567.35</v>
      </c>
      <c r="I27" s="31">
        <v>71597.259999999995</v>
      </c>
      <c r="J27" s="31">
        <v>57277.81</v>
      </c>
      <c r="K27" s="31">
        <f>I27*K4</f>
        <v>14319.451999999999</v>
      </c>
      <c r="L27" s="191"/>
      <c r="M27" s="11"/>
      <c r="N27" s="28" t="s">
        <v>261</v>
      </c>
      <c r="O27" s="11" t="s">
        <v>77</v>
      </c>
      <c r="P27" s="19">
        <v>0.1</v>
      </c>
      <c r="Q27" s="31">
        <v>1718.35</v>
      </c>
      <c r="R27" s="213"/>
    </row>
    <row r="28" spans="1:19" ht="53.45" customHeight="1" x14ac:dyDescent="0.25">
      <c r="A28" s="270"/>
      <c r="B28" s="142"/>
      <c r="C28" s="145"/>
      <c r="D28" s="31">
        <v>1935973.5</v>
      </c>
      <c r="E28" s="31"/>
      <c r="F28" s="31"/>
      <c r="G28" s="31"/>
      <c r="H28" s="31"/>
      <c r="I28" s="31" t="s">
        <v>98</v>
      </c>
      <c r="J28" s="31">
        <v>29278.02</v>
      </c>
      <c r="K28" s="31">
        <v>5856</v>
      </c>
      <c r="L28" s="191"/>
      <c r="M28" s="11"/>
      <c r="N28" s="28" t="s">
        <v>261</v>
      </c>
      <c r="O28" s="28" t="s">
        <v>94</v>
      </c>
      <c r="P28" s="28">
        <v>0.2</v>
      </c>
      <c r="Q28" s="2">
        <v>1405.34</v>
      </c>
      <c r="R28" s="213"/>
    </row>
    <row r="29" spans="1:19" ht="54" customHeight="1" x14ac:dyDescent="0.25">
      <c r="A29" s="270"/>
      <c r="B29" s="142" t="s">
        <v>99</v>
      </c>
      <c r="C29" s="145"/>
      <c r="D29" s="31">
        <v>775802.5</v>
      </c>
      <c r="E29" s="31"/>
      <c r="F29" s="31"/>
      <c r="G29" s="31"/>
      <c r="H29" s="31"/>
      <c r="I29" s="31">
        <v>15516.05</v>
      </c>
      <c r="J29" s="31">
        <v>12412.84</v>
      </c>
      <c r="K29" s="31">
        <v>3103.21</v>
      </c>
      <c r="L29" s="191"/>
      <c r="M29" s="11"/>
      <c r="N29" s="28" t="s">
        <v>261</v>
      </c>
      <c r="O29" s="11" t="s">
        <v>77</v>
      </c>
      <c r="P29" s="19">
        <v>0.1</v>
      </c>
      <c r="Q29" s="2">
        <v>372.39</v>
      </c>
      <c r="R29" s="213"/>
    </row>
    <row r="30" spans="1:19" ht="54.6" customHeight="1" thickBot="1" x14ac:dyDescent="0.3">
      <c r="A30" s="270"/>
      <c r="B30" s="143"/>
      <c r="C30" s="146"/>
      <c r="D30" s="32">
        <v>387025.8</v>
      </c>
      <c r="E30" s="32"/>
      <c r="F30" s="32"/>
      <c r="G30" s="32"/>
      <c r="H30" s="32"/>
      <c r="I30" s="32">
        <v>7740.52</v>
      </c>
      <c r="J30" s="32">
        <v>6192.41</v>
      </c>
      <c r="K30" s="32">
        <v>1238</v>
      </c>
      <c r="L30" s="192"/>
      <c r="M30" s="12"/>
      <c r="N30" s="28" t="s">
        <v>261</v>
      </c>
      <c r="O30" s="12" t="s">
        <v>94</v>
      </c>
      <c r="P30" s="20">
        <v>0.2</v>
      </c>
      <c r="Q30" s="12">
        <v>297.24</v>
      </c>
      <c r="R30" s="214"/>
    </row>
    <row r="31" spans="1:19" ht="54" customHeight="1" thickBot="1" x14ac:dyDescent="0.3">
      <c r="A31" s="270"/>
      <c r="B31" s="22" t="s">
        <v>84</v>
      </c>
      <c r="C31" s="12" t="s">
        <v>76</v>
      </c>
      <c r="D31" s="32">
        <v>201300</v>
      </c>
      <c r="E31" s="12"/>
      <c r="F31" s="12"/>
      <c r="G31" s="12"/>
      <c r="H31" s="12"/>
      <c r="I31" s="32">
        <v>4026</v>
      </c>
      <c r="J31" s="32">
        <f>I31*J4</f>
        <v>3220.8</v>
      </c>
      <c r="K31" s="32">
        <f>I31*K4</f>
        <v>805.2</v>
      </c>
      <c r="L31" s="20">
        <v>0.3</v>
      </c>
      <c r="M31" s="12"/>
      <c r="N31" s="24" t="s">
        <v>253</v>
      </c>
      <c r="O31" s="24" t="s">
        <v>27</v>
      </c>
      <c r="P31" s="20">
        <v>0.1</v>
      </c>
      <c r="Q31" s="132">
        <v>58</v>
      </c>
      <c r="R31" s="134">
        <v>58</v>
      </c>
    </row>
    <row r="32" spans="1:19" x14ac:dyDescent="0.25">
      <c r="J32" s="39"/>
      <c r="R32" s="119"/>
    </row>
    <row r="33" spans="10:18" x14ac:dyDescent="0.25">
      <c r="J33" s="39"/>
      <c r="R33" s="120">
        <f>SUM(R5:R31)</f>
        <v>17059.760000000002</v>
      </c>
    </row>
    <row r="34" spans="10:18" ht="15.75" thickBot="1" x14ac:dyDescent="0.3">
      <c r="J34" s="39"/>
      <c r="R34" s="112"/>
    </row>
    <row r="35" spans="10:18" x14ac:dyDescent="0.25">
      <c r="J35" s="39"/>
    </row>
    <row r="36" spans="10:18" ht="60" customHeight="1" x14ac:dyDescent="0.25">
      <c r="J36" s="39"/>
    </row>
    <row r="37" spans="10:18" x14ac:dyDescent="0.25">
      <c r="J37" s="39"/>
    </row>
    <row r="38" spans="10:18" x14ac:dyDescent="0.25">
      <c r="J38" s="39"/>
    </row>
    <row r="39" spans="10:18" x14ac:dyDescent="0.25">
      <c r="J39" s="39"/>
    </row>
    <row r="40" spans="10:18" x14ac:dyDescent="0.25">
      <c r="J40" s="39"/>
    </row>
    <row r="41" spans="10:18" x14ac:dyDescent="0.25">
      <c r="J41" s="39"/>
    </row>
    <row r="42" spans="10:18" x14ac:dyDescent="0.25">
      <c r="J42" s="39"/>
    </row>
    <row r="43" spans="10:18" x14ac:dyDescent="0.25">
      <c r="J43" s="39"/>
    </row>
    <row r="44" spans="10:18" x14ac:dyDescent="0.25">
      <c r="J44" s="39"/>
    </row>
    <row r="45" spans="10:18" x14ac:dyDescent="0.25">
      <c r="J45" s="39"/>
    </row>
    <row r="46" spans="10:18" x14ac:dyDescent="0.25">
      <c r="J46" s="39"/>
    </row>
    <row r="47" spans="10:18" x14ac:dyDescent="0.25">
      <c r="J47" s="39"/>
    </row>
    <row r="48" spans="10:18" x14ac:dyDescent="0.25">
      <c r="J48" s="39"/>
    </row>
    <row r="49" spans="10:10" x14ac:dyDescent="0.25">
      <c r="J49" s="39"/>
    </row>
    <row r="50" spans="10:10" x14ac:dyDescent="0.25">
      <c r="J50" s="39"/>
    </row>
    <row r="51" spans="10:10" x14ac:dyDescent="0.25">
      <c r="J51" s="39"/>
    </row>
    <row r="52" spans="10:10" x14ac:dyDescent="0.25">
      <c r="J52" s="39"/>
    </row>
    <row r="53" spans="10:10" x14ac:dyDescent="0.25">
      <c r="J53" s="39"/>
    </row>
    <row r="54" spans="10:10" x14ac:dyDescent="0.25">
      <c r="J54" s="39"/>
    </row>
    <row r="55" spans="10:10" x14ac:dyDescent="0.25">
      <c r="J55" s="39"/>
    </row>
    <row r="56" spans="10:10" x14ac:dyDescent="0.25">
      <c r="J56" s="39"/>
    </row>
    <row r="57" spans="10:10" x14ac:dyDescent="0.25">
      <c r="J57" s="39"/>
    </row>
    <row r="58" spans="10:10" x14ac:dyDescent="0.25">
      <c r="J58" s="39"/>
    </row>
    <row r="59" spans="10:10" x14ac:dyDescent="0.25">
      <c r="J59" s="39"/>
    </row>
    <row r="60" spans="10:10" x14ac:dyDescent="0.25">
      <c r="J60" s="39"/>
    </row>
    <row r="61" spans="10:10" x14ac:dyDescent="0.25">
      <c r="J61" s="39"/>
    </row>
    <row r="62" spans="10:10" x14ac:dyDescent="0.25">
      <c r="J62" s="39"/>
    </row>
    <row r="63" spans="10:10" x14ac:dyDescent="0.25">
      <c r="J63" s="39"/>
    </row>
    <row r="64" spans="10:10" x14ac:dyDescent="0.25">
      <c r="J64" s="39"/>
    </row>
    <row r="65" spans="10:10" x14ac:dyDescent="0.25">
      <c r="J65" s="39"/>
    </row>
    <row r="66" spans="10:10" x14ac:dyDescent="0.25">
      <c r="J66" s="39"/>
    </row>
    <row r="67" spans="10:10" x14ac:dyDescent="0.25">
      <c r="J67" s="39"/>
    </row>
    <row r="68" spans="10:10" x14ac:dyDescent="0.25">
      <c r="J68" s="39"/>
    </row>
    <row r="69" spans="10:10" x14ac:dyDescent="0.25">
      <c r="J69" s="39"/>
    </row>
    <row r="70" spans="10:10" x14ac:dyDescent="0.25">
      <c r="J70" s="39"/>
    </row>
    <row r="71" spans="10:10" x14ac:dyDescent="0.25">
      <c r="J71" s="39"/>
    </row>
    <row r="72" spans="10:10" x14ac:dyDescent="0.25">
      <c r="J72" s="39"/>
    </row>
    <row r="73" spans="10:10" x14ac:dyDescent="0.25">
      <c r="J73" s="39"/>
    </row>
    <row r="74" spans="10:10" x14ac:dyDescent="0.25">
      <c r="J74" s="39"/>
    </row>
    <row r="75" spans="10:10" x14ac:dyDescent="0.25">
      <c r="J75" s="39"/>
    </row>
    <row r="76" spans="10:10" x14ac:dyDescent="0.25">
      <c r="J76" s="39"/>
    </row>
    <row r="77" spans="10:10" x14ac:dyDescent="0.25">
      <c r="J77" s="39"/>
    </row>
    <row r="78" spans="10:10" x14ac:dyDescent="0.25">
      <c r="J78" s="39"/>
    </row>
    <row r="79" spans="10:10" x14ac:dyDescent="0.25">
      <c r="J79" s="39"/>
    </row>
    <row r="80" spans="10:10" x14ac:dyDescent="0.25">
      <c r="J80" s="39"/>
    </row>
    <row r="81" spans="10:10" x14ac:dyDescent="0.25">
      <c r="J81" s="39"/>
    </row>
    <row r="82" spans="10:10" x14ac:dyDescent="0.25">
      <c r="J82" s="39"/>
    </row>
    <row r="83" spans="10:10" x14ac:dyDescent="0.25">
      <c r="J83" s="39"/>
    </row>
    <row r="84" spans="10:10" x14ac:dyDescent="0.25">
      <c r="J84" s="39"/>
    </row>
    <row r="85" spans="10:10" x14ac:dyDescent="0.25">
      <c r="J85" s="39"/>
    </row>
    <row r="86" spans="10:10" x14ac:dyDescent="0.25">
      <c r="J86" s="39"/>
    </row>
    <row r="87" spans="10:10" x14ac:dyDescent="0.25">
      <c r="J87" s="39"/>
    </row>
    <row r="88" spans="10:10" x14ac:dyDescent="0.25">
      <c r="J88" s="39"/>
    </row>
    <row r="89" spans="10:10" x14ac:dyDescent="0.25">
      <c r="J89" s="39"/>
    </row>
    <row r="90" spans="10:10" x14ac:dyDescent="0.25">
      <c r="J90" s="39"/>
    </row>
    <row r="91" spans="10:10" x14ac:dyDescent="0.25">
      <c r="J91" s="39"/>
    </row>
    <row r="92" spans="10:10" x14ac:dyDescent="0.25">
      <c r="J92" s="39"/>
    </row>
    <row r="93" spans="10:10" x14ac:dyDescent="0.25">
      <c r="J93" s="39"/>
    </row>
    <row r="94" spans="10:10" x14ac:dyDescent="0.25">
      <c r="J94" s="39"/>
    </row>
    <row r="95" spans="10:10" x14ac:dyDescent="0.25">
      <c r="J95" s="39"/>
    </row>
    <row r="96" spans="10:10" x14ac:dyDescent="0.25">
      <c r="J96" s="39"/>
    </row>
    <row r="97" spans="10:10" x14ac:dyDescent="0.25">
      <c r="J97" s="39"/>
    </row>
    <row r="98" spans="10:10" x14ac:dyDescent="0.25">
      <c r="J98" s="39"/>
    </row>
    <row r="99" spans="10:10" x14ac:dyDescent="0.25">
      <c r="J99" s="39"/>
    </row>
    <row r="100" spans="10:10" x14ac:dyDescent="0.25">
      <c r="J100" s="39"/>
    </row>
    <row r="101" spans="10:10" x14ac:dyDescent="0.25">
      <c r="J101" s="39"/>
    </row>
    <row r="102" spans="10:10" x14ac:dyDescent="0.25">
      <c r="J102" s="39"/>
    </row>
    <row r="103" spans="10:10" x14ac:dyDescent="0.25">
      <c r="J103" s="39"/>
    </row>
    <row r="104" spans="10:10" x14ac:dyDescent="0.25">
      <c r="J104" s="39"/>
    </row>
    <row r="105" spans="10:10" x14ac:dyDescent="0.25">
      <c r="J105" s="39"/>
    </row>
    <row r="106" spans="10:10" x14ac:dyDescent="0.25">
      <c r="J106" s="39"/>
    </row>
    <row r="107" spans="10:10" x14ac:dyDescent="0.25">
      <c r="J107" s="39"/>
    </row>
    <row r="108" spans="10:10" x14ac:dyDescent="0.25">
      <c r="J108" s="39"/>
    </row>
    <row r="109" spans="10:10" x14ac:dyDescent="0.25">
      <c r="J109" s="39"/>
    </row>
    <row r="110" spans="10:10" x14ac:dyDescent="0.25">
      <c r="J110" s="39"/>
    </row>
    <row r="111" spans="10:10" x14ac:dyDescent="0.25">
      <c r="J111" s="39"/>
    </row>
    <row r="112" spans="10:10" x14ac:dyDescent="0.25">
      <c r="J112" s="39"/>
    </row>
    <row r="113" spans="10:10" x14ac:dyDescent="0.25">
      <c r="J113" s="39"/>
    </row>
    <row r="114" spans="10:10" x14ac:dyDescent="0.25">
      <c r="J114" s="39"/>
    </row>
    <row r="115" spans="10:10" x14ac:dyDescent="0.25">
      <c r="J115" s="39"/>
    </row>
    <row r="116" spans="10:10" x14ac:dyDescent="0.25">
      <c r="J116" s="39"/>
    </row>
    <row r="117" spans="10:10" x14ac:dyDescent="0.25">
      <c r="J117" s="39"/>
    </row>
    <row r="118" spans="10:10" x14ac:dyDescent="0.25">
      <c r="J118" s="39"/>
    </row>
    <row r="119" spans="10:10" x14ac:dyDescent="0.25">
      <c r="J119" s="39"/>
    </row>
    <row r="120" spans="10:10" x14ac:dyDescent="0.25">
      <c r="J120" s="39"/>
    </row>
    <row r="121" spans="10:10" x14ac:dyDescent="0.25">
      <c r="J121" s="39"/>
    </row>
    <row r="122" spans="10:10" x14ac:dyDescent="0.25">
      <c r="J122" s="39"/>
    </row>
    <row r="123" spans="10:10" x14ac:dyDescent="0.25">
      <c r="J123" s="39"/>
    </row>
    <row r="124" spans="10:10" x14ac:dyDescent="0.25">
      <c r="J124" s="39"/>
    </row>
    <row r="125" spans="10:10" x14ac:dyDescent="0.25">
      <c r="J125" s="39"/>
    </row>
    <row r="126" spans="10:10" x14ac:dyDescent="0.25">
      <c r="J126" s="39"/>
    </row>
    <row r="127" spans="10:10" x14ac:dyDescent="0.25">
      <c r="J127" s="39"/>
    </row>
    <row r="128" spans="10:10" x14ac:dyDescent="0.25">
      <c r="J128" s="39"/>
    </row>
    <row r="129" spans="10:10" x14ac:dyDescent="0.25">
      <c r="J129" s="39"/>
    </row>
    <row r="130" spans="10:10" x14ac:dyDescent="0.25">
      <c r="J130" s="39"/>
    </row>
    <row r="131" spans="10:10" x14ac:dyDescent="0.25">
      <c r="J131" s="39"/>
    </row>
    <row r="132" spans="10:10" x14ac:dyDescent="0.25">
      <c r="J132" s="39"/>
    </row>
    <row r="133" spans="10:10" x14ac:dyDescent="0.25">
      <c r="J133" s="39"/>
    </row>
    <row r="134" spans="10:10" x14ac:dyDescent="0.25">
      <c r="J134" s="39"/>
    </row>
    <row r="135" spans="10:10" x14ac:dyDescent="0.25">
      <c r="J135" s="39"/>
    </row>
    <row r="136" spans="10:10" x14ac:dyDescent="0.25">
      <c r="J136" s="39"/>
    </row>
    <row r="137" spans="10:10" x14ac:dyDescent="0.25">
      <c r="J137" s="39"/>
    </row>
    <row r="138" spans="10:10" x14ac:dyDescent="0.25">
      <c r="J138" s="39"/>
    </row>
    <row r="139" spans="10:10" x14ac:dyDescent="0.25">
      <c r="J139" s="39"/>
    </row>
    <row r="140" spans="10:10" x14ac:dyDescent="0.25">
      <c r="J140" s="39"/>
    </row>
    <row r="141" spans="10:10" x14ac:dyDescent="0.25">
      <c r="J141" s="39"/>
    </row>
    <row r="142" spans="10:10" x14ac:dyDescent="0.25">
      <c r="J142" s="39"/>
    </row>
    <row r="143" spans="10:10" x14ac:dyDescent="0.25">
      <c r="J143" s="39"/>
    </row>
    <row r="144" spans="10:10" x14ac:dyDescent="0.25">
      <c r="J144" s="39"/>
    </row>
    <row r="145" spans="10:10" x14ac:dyDescent="0.25">
      <c r="J145" s="39"/>
    </row>
    <row r="146" spans="10:10" x14ac:dyDescent="0.25">
      <c r="J146" s="39"/>
    </row>
    <row r="147" spans="10:10" x14ac:dyDescent="0.25">
      <c r="J147" s="39"/>
    </row>
    <row r="148" spans="10:10" x14ac:dyDescent="0.25">
      <c r="J148" s="39"/>
    </row>
    <row r="149" spans="10:10" x14ac:dyDescent="0.25">
      <c r="J149" s="39"/>
    </row>
    <row r="150" spans="10:10" x14ac:dyDescent="0.25">
      <c r="J150" s="39"/>
    </row>
    <row r="151" spans="10:10" x14ac:dyDescent="0.25">
      <c r="J151" s="39"/>
    </row>
    <row r="152" spans="10:10" x14ac:dyDescent="0.25">
      <c r="J152" s="39"/>
    </row>
    <row r="153" spans="10:10" x14ac:dyDescent="0.25">
      <c r="J153" s="39"/>
    </row>
    <row r="154" spans="10:10" x14ac:dyDescent="0.25">
      <c r="J154" s="39"/>
    </row>
    <row r="155" spans="10:10" x14ac:dyDescent="0.25">
      <c r="J155" s="39"/>
    </row>
    <row r="156" spans="10:10" x14ac:dyDescent="0.25">
      <c r="J156" s="39"/>
    </row>
    <row r="157" spans="10:10" x14ac:dyDescent="0.25">
      <c r="J157" s="39"/>
    </row>
    <row r="158" spans="10:10" x14ac:dyDescent="0.25">
      <c r="J158" s="39"/>
    </row>
    <row r="159" spans="10:10" x14ac:dyDescent="0.25">
      <c r="J159" s="39"/>
    </row>
    <row r="160" spans="10:10" x14ac:dyDescent="0.25">
      <c r="J160" s="39"/>
    </row>
    <row r="161" spans="10:10" x14ac:dyDescent="0.25">
      <c r="J161" s="39"/>
    </row>
    <row r="162" spans="10:10" x14ac:dyDescent="0.25">
      <c r="J162" s="39"/>
    </row>
    <row r="163" spans="10:10" x14ac:dyDescent="0.25">
      <c r="J163" s="39"/>
    </row>
  </sheetData>
  <sheetProtection algorithmName="SHA-512" hashValue="bnIQEa3AXKXTxcd5ZxujCYnqIUyykxSV+xYeTLg07Expsnd8ByzMIlXvHzOsLgcVAa4Yz/u5tr1gOAvRxz0jXA==" saltValue="L/IViq15el5yFnpNoAMjgg==" spinCount="100000" sheet="1" objects="1" scenarios="1"/>
  <mergeCells count="30">
    <mergeCell ref="A5:A31"/>
    <mergeCell ref="S5:S6"/>
    <mergeCell ref="L21:L30"/>
    <mergeCell ref="R21:R30"/>
    <mergeCell ref="C21:C30"/>
    <mergeCell ref="R5:R6"/>
    <mergeCell ref="K5:K6"/>
    <mergeCell ref="L5:L6"/>
    <mergeCell ref="M5:M6"/>
    <mergeCell ref="R7:R20"/>
    <mergeCell ref="C7:C20"/>
    <mergeCell ref="M7:M20"/>
    <mergeCell ref="B5:B6"/>
    <mergeCell ref="C5:C6"/>
    <mergeCell ref="D5:D6"/>
    <mergeCell ref="I5:I6"/>
    <mergeCell ref="J5:J6"/>
    <mergeCell ref="B25:B26"/>
    <mergeCell ref="B27:B28"/>
    <mergeCell ref="B29:B30"/>
    <mergeCell ref="B19:B20"/>
    <mergeCell ref="L7:L20"/>
    <mergeCell ref="B7:B8"/>
    <mergeCell ref="B21:B22"/>
    <mergeCell ref="B23:B24"/>
    <mergeCell ref="B9:B10"/>
    <mergeCell ref="B11:B12"/>
    <mergeCell ref="B13:B14"/>
    <mergeCell ref="B15:B16"/>
    <mergeCell ref="B17:B18"/>
  </mergeCells>
  <printOptions gridLines="1"/>
  <pageMargins left="0.25" right="0.25" top="0.75" bottom="0.75" header="0.3" footer="0.3"/>
  <pageSetup paperSize="9"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043DA-0D9A-4728-ADE7-BE1427FF2632}">
  <sheetPr codeName="Foglio12">
    <pageSetUpPr fitToPage="1"/>
  </sheetPr>
  <dimension ref="A1:R160"/>
  <sheetViews>
    <sheetView zoomScale="98" zoomScaleNormal="98" workbookViewId="0">
      <selection activeCell="J24" sqref="J24"/>
    </sheetView>
  </sheetViews>
  <sheetFormatPr defaultColWidth="9.140625" defaultRowHeight="15" x14ac:dyDescent="0.25"/>
  <cols>
    <col min="1" max="1" width="26.28515625" style="39" customWidth="1"/>
    <col min="2" max="2" width="48.140625" style="39" customWidth="1"/>
    <col min="3" max="3" width="19.5703125" style="39" customWidth="1"/>
    <col min="4" max="4" width="20" style="39" customWidth="1"/>
    <col min="5" max="5" width="18.28515625" style="39" hidden="1" customWidth="1"/>
    <col min="6" max="6" width="9.140625" style="39" hidden="1" customWidth="1"/>
    <col min="7" max="7" width="0.140625" style="39" hidden="1" customWidth="1"/>
    <col min="8" max="8" width="0.140625" style="39" customWidth="1"/>
    <col min="9" max="9" width="21.85546875" style="39" customWidth="1"/>
    <col min="10" max="10" width="18.28515625" style="7" customWidth="1"/>
    <col min="11" max="11" width="18.28515625" style="39" customWidth="1"/>
    <col min="12" max="13" width="15.140625" style="39" customWidth="1"/>
    <col min="14" max="16" width="18.28515625" style="39" customWidth="1"/>
    <col min="17" max="17" width="18.7109375" style="39" customWidth="1"/>
    <col min="18" max="18" width="19.42578125" style="71" customWidth="1"/>
    <col min="19" max="19" width="18.42578125" style="39" customWidth="1"/>
    <col min="20" max="20" width="9.140625" style="39"/>
    <col min="21" max="21" width="38.140625" style="39" customWidth="1"/>
    <col min="22" max="16384" width="9.140625" style="39"/>
  </cols>
  <sheetData>
    <row r="1" spans="1:18" x14ac:dyDescent="0.25">
      <c r="J1" s="39"/>
    </row>
    <row r="2" spans="1:18" x14ac:dyDescent="0.25">
      <c r="J2" s="39"/>
    </row>
    <row r="3" spans="1:18" ht="15.75" thickBot="1" x14ac:dyDescent="0.3">
      <c r="J3" s="39"/>
    </row>
    <row r="4" spans="1:18" ht="80.25" customHeight="1" thickBot="1" x14ac:dyDescent="0.3">
      <c r="A4" s="77" t="s">
        <v>252</v>
      </c>
      <c r="B4" s="33"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75" customHeight="1" thickBot="1" x14ac:dyDescent="0.3">
      <c r="A5" s="150" t="s">
        <v>9</v>
      </c>
      <c r="B5" s="255" t="s">
        <v>74</v>
      </c>
      <c r="C5" s="255" t="s">
        <v>22</v>
      </c>
      <c r="D5" s="256">
        <v>16719230</v>
      </c>
      <c r="E5" s="42"/>
      <c r="F5" s="42"/>
      <c r="G5" s="42"/>
      <c r="H5" s="42"/>
      <c r="I5" s="256">
        <v>290976.90999999997</v>
      </c>
      <c r="J5" s="256">
        <v>232781.53</v>
      </c>
      <c r="K5" s="256">
        <v>58195.38</v>
      </c>
      <c r="L5" s="254">
        <v>0.3</v>
      </c>
      <c r="M5" s="254" t="s">
        <v>75</v>
      </c>
      <c r="N5" s="42" t="s">
        <v>259</v>
      </c>
      <c r="O5" s="42" t="s">
        <v>25</v>
      </c>
      <c r="P5" s="95" t="s">
        <v>203</v>
      </c>
      <c r="Q5" s="43">
        <v>24963.5</v>
      </c>
      <c r="R5" s="218">
        <f>SUM(Q5:Q8)</f>
        <v>42228.68</v>
      </c>
    </row>
    <row r="6" spans="1:18" ht="87.6" customHeight="1" thickBot="1" x14ac:dyDescent="0.3">
      <c r="A6" s="151"/>
      <c r="B6" s="255"/>
      <c r="C6" s="255"/>
      <c r="D6" s="256"/>
      <c r="E6" s="42"/>
      <c r="F6" s="42"/>
      <c r="G6" s="42"/>
      <c r="H6" s="42"/>
      <c r="I6" s="256"/>
      <c r="J6" s="256"/>
      <c r="K6" s="256"/>
      <c r="L6" s="254"/>
      <c r="M6" s="254"/>
      <c r="N6" s="42" t="s">
        <v>261</v>
      </c>
      <c r="O6" s="255" t="s">
        <v>27</v>
      </c>
      <c r="P6" s="95" t="s">
        <v>204</v>
      </c>
      <c r="Q6" s="43">
        <v>14978.1</v>
      </c>
      <c r="R6" s="237"/>
    </row>
    <row r="7" spans="1:18" ht="61.15" customHeight="1" thickBot="1" x14ac:dyDescent="0.3">
      <c r="A7" s="151"/>
      <c r="B7" s="255"/>
      <c r="C7" s="255"/>
      <c r="D7" s="256"/>
      <c r="E7" s="42"/>
      <c r="F7" s="42"/>
      <c r="G7" s="42"/>
      <c r="H7" s="42"/>
      <c r="I7" s="256"/>
      <c r="J7" s="256"/>
      <c r="K7" s="256"/>
      <c r="L7" s="254"/>
      <c r="M7" s="254"/>
      <c r="N7" s="42" t="s">
        <v>261</v>
      </c>
      <c r="O7" s="255"/>
      <c r="P7" s="95">
        <v>0.06</v>
      </c>
      <c r="Q7" s="43">
        <v>1372.25</v>
      </c>
      <c r="R7" s="237"/>
    </row>
    <row r="8" spans="1:18" ht="65.45" customHeight="1" thickBot="1" x14ac:dyDescent="0.3">
      <c r="A8" s="151"/>
      <c r="B8" s="255"/>
      <c r="C8" s="255"/>
      <c r="D8" s="256"/>
      <c r="E8" s="42"/>
      <c r="F8" s="42"/>
      <c r="G8" s="42"/>
      <c r="H8" s="42"/>
      <c r="I8" s="256"/>
      <c r="J8" s="256"/>
      <c r="K8" s="256"/>
      <c r="L8" s="254"/>
      <c r="M8" s="254"/>
      <c r="N8" s="42" t="s">
        <v>266</v>
      </c>
      <c r="O8" s="255"/>
      <c r="P8" s="95">
        <v>0.04</v>
      </c>
      <c r="Q8" s="42">
        <v>914.83</v>
      </c>
      <c r="R8" s="237"/>
    </row>
    <row r="9" spans="1:18" ht="59.45" customHeight="1" thickBot="1" x14ac:dyDescent="0.3">
      <c r="A9" s="151"/>
      <c r="B9" s="255"/>
      <c r="C9" s="255"/>
      <c r="D9" s="256"/>
      <c r="E9" s="42"/>
      <c r="F9" s="42"/>
      <c r="G9" s="42"/>
      <c r="H9" s="42"/>
      <c r="I9" s="256"/>
      <c r="J9" s="256"/>
      <c r="K9" s="256"/>
      <c r="L9" s="254"/>
      <c r="M9" s="254"/>
      <c r="N9" s="96" t="s">
        <v>256</v>
      </c>
      <c r="O9" s="253" t="s">
        <v>19</v>
      </c>
      <c r="P9" s="95">
        <v>0.1</v>
      </c>
      <c r="Q9" s="42">
        <v>1204.6400000000001</v>
      </c>
      <c r="R9" s="218">
        <f>SUM(Q9:Q10)</f>
        <v>2409.2800000000002</v>
      </c>
    </row>
    <row r="10" spans="1:18" ht="56.45" customHeight="1" thickBot="1" x14ac:dyDescent="0.3">
      <c r="A10" s="152"/>
      <c r="B10" s="255"/>
      <c r="C10" s="255"/>
      <c r="D10" s="256"/>
      <c r="E10" s="42"/>
      <c r="F10" s="42"/>
      <c r="G10" s="42"/>
      <c r="H10" s="42"/>
      <c r="I10" s="256"/>
      <c r="J10" s="256"/>
      <c r="K10" s="256"/>
      <c r="L10" s="254"/>
      <c r="M10" s="254"/>
      <c r="N10" s="96" t="s">
        <v>261</v>
      </c>
      <c r="O10" s="253"/>
      <c r="P10" s="95">
        <v>0.1</v>
      </c>
      <c r="Q10" s="42">
        <v>1204.6400000000001</v>
      </c>
      <c r="R10" s="205"/>
    </row>
    <row r="11" spans="1:18" x14ac:dyDescent="0.25">
      <c r="J11" s="39"/>
      <c r="R11" s="119"/>
    </row>
    <row r="12" spans="1:18" x14ac:dyDescent="0.25">
      <c r="J12" s="39"/>
      <c r="R12" s="120">
        <f>SUM(R5:R10)</f>
        <v>44637.96</v>
      </c>
    </row>
    <row r="13" spans="1:18" ht="15.75" thickBot="1" x14ac:dyDescent="0.3">
      <c r="C13" s="113"/>
      <c r="D13" s="69"/>
      <c r="J13" s="39"/>
      <c r="R13" s="112"/>
    </row>
    <row r="14" spans="1:18" x14ac:dyDescent="0.25">
      <c r="C14" s="113"/>
      <c r="D14" s="69"/>
      <c r="J14" s="39"/>
    </row>
    <row r="15" spans="1:18" x14ac:dyDescent="0.25">
      <c r="C15" s="113"/>
      <c r="D15" s="69"/>
      <c r="J15" s="39"/>
    </row>
    <row r="16" spans="1:18" x14ac:dyDescent="0.25">
      <c r="C16" s="113"/>
      <c r="I16" s="69"/>
      <c r="J16" s="39"/>
    </row>
    <row r="17" spans="3:10" x14ac:dyDescent="0.25">
      <c r="C17" s="115"/>
      <c r="D17" s="69"/>
      <c r="I17" s="69"/>
      <c r="J17" s="39"/>
    </row>
    <row r="18" spans="3:10" x14ac:dyDescent="0.25">
      <c r="D18" s="69"/>
      <c r="J18" s="39"/>
    </row>
    <row r="19" spans="3:10" x14ac:dyDescent="0.25">
      <c r="C19" s="113"/>
      <c r="D19" s="69"/>
      <c r="J19" s="39"/>
    </row>
    <row r="20" spans="3:10" x14ac:dyDescent="0.25">
      <c r="J20" s="39"/>
    </row>
    <row r="21" spans="3:10" x14ac:dyDescent="0.25">
      <c r="J21" s="39"/>
    </row>
    <row r="22" spans="3:10" x14ac:dyDescent="0.25">
      <c r="J22" s="39"/>
    </row>
    <row r="23" spans="3:10" x14ac:dyDescent="0.25">
      <c r="J23" s="39"/>
    </row>
    <row r="24" spans="3:10" x14ac:dyDescent="0.25">
      <c r="J24" s="39"/>
    </row>
    <row r="25" spans="3:10" x14ac:dyDescent="0.25">
      <c r="J25" s="39"/>
    </row>
    <row r="26" spans="3:10" x14ac:dyDescent="0.25">
      <c r="J26" s="39"/>
    </row>
    <row r="27" spans="3:10" x14ac:dyDescent="0.25">
      <c r="J27" s="39"/>
    </row>
    <row r="28" spans="3:10" x14ac:dyDescent="0.25">
      <c r="J28" s="39"/>
    </row>
    <row r="29" spans="3:10" x14ac:dyDescent="0.25">
      <c r="J29" s="39"/>
    </row>
    <row r="30" spans="3:10" x14ac:dyDescent="0.25">
      <c r="J30" s="39"/>
    </row>
    <row r="31" spans="3:10" x14ac:dyDescent="0.25">
      <c r="J31" s="39"/>
    </row>
    <row r="32" spans="3:10" x14ac:dyDescent="0.25">
      <c r="J32" s="39"/>
    </row>
    <row r="33" spans="18:18" s="39" customFormat="1" ht="60" customHeight="1" x14ac:dyDescent="0.25">
      <c r="R33" s="71"/>
    </row>
    <row r="34" spans="18:18" s="39" customFormat="1" x14ac:dyDescent="0.25">
      <c r="R34" s="71"/>
    </row>
    <row r="35" spans="18:18" s="39" customFormat="1" x14ac:dyDescent="0.25">
      <c r="R35" s="71"/>
    </row>
    <row r="36" spans="18:18" s="39" customFormat="1" x14ac:dyDescent="0.25">
      <c r="R36" s="71"/>
    </row>
    <row r="37" spans="18:18" s="39" customFormat="1" x14ac:dyDescent="0.25">
      <c r="R37" s="71"/>
    </row>
    <row r="38" spans="18:18" s="39" customFormat="1" x14ac:dyDescent="0.25">
      <c r="R38" s="71"/>
    </row>
    <row r="39" spans="18:18" s="39" customFormat="1" x14ac:dyDescent="0.25">
      <c r="R39" s="71"/>
    </row>
    <row r="40" spans="18:18" s="39" customFormat="1" x14ac:dyDescent="0.25">
      <c r="R40" s="71"/>
    </row>
    <row r="41" spans="18:18" s="39" customFormat="1" x14ac:dyDescent="0.25">
      <c r="R41" s="71"/>
    </row>
    <row r="42" spans="18:18" s="39" customFormat="1" x14ac:dyDescent="0.25">
      <c r="R42" s="71"/>
    </row>
    <row r="43" spans="18:18" s="39" customFormat="1" x14ac:dyDescent="0.25">
      <c r="R43" s="71"/>
    </row>
    <row r="44" spans="18:18" s="39" customFormat="1" x14ac:dyDescent="0.25">
      <c r="R44" s="71"/>
    </row>
    <row r="45" spans="18:18" s="39" customFormat="1" x14ac:dyDescent="0.25">
      <c r="R45" s="71"/>
    </row>
    <row r="46" spans="18:18" s="39" customFormat="1" x14ac:dyDescent="0.25">
      <c r="R46" s="71"/>
    </row>
    <row r="47" spans="18:18" s="39" customFormat="1" x14ac:dyDescent="0.25">
      <c r="R47" s="71"/>
    </row>
    <row r="48" spans="18:18" s="39" customFormat="1" x14ac:dyDescent="0.25">
      <c r="R48" s="71"/>
    </row>
    <row r="49" spans="18:18" s="39" customFormat="1" x14ac:dyDescent="0.25">
      <c r="R49" s="71"/>
    </row>
    <row r="50" spans="18:18" s="39" customFormat="1" x14ac:dyDescent="0.25">
      <c r="R50" s="71"/>
    </row>
    <row r="51" spans="18:18" s="39" customFormat="1" x14ac:dyDescent="0.25">
      <c r="R51" s="71"/>
    </row>
    <row r="52" spans="18:18" s="39" customFormat="1" x14ac:dyDescent="0.25">
      <c r="R52" s="71"/>
    </row>
    <row r="53" spans="18:18" s="39" customFormat="1" x14ac:dyDescent="0.25">
      <c r="R53" s="71"/>
    </row>
    <row r="54" spans="18:18" s="39" customFormat="1" x14ac:dyDescent="0.25">
      <c r="R54" s="71"/>
    </row>
    <row r="55" spans="18:18" s="39" customFormat="1" x14ac:dyDescent="0.25">
      <c r="R55" s="71"/>
    </row>
    <row r="56" spans="18:18" s="39" customFormat="1" x14ac:dyDescent="0.25">
      <c r="R56" s="71"/>
    </row>
    <row r="57" spans="18:18" s="39" customFormat="1" x14ac:dyDescent="0.25">
      <c r="R57" s="71"/>
    </row>
    <row r="58" spans="18:18" s="39" customFormat="1" x14ac:dyDescent="0.25">
      <c r="R58" s="71"/>
    </row>
    <row r="59" spans="18:18" s="39" customFormat="1" x14ac:dyDescent="0.25">
      <c r="R59" s="71"/>
    </row>
    <row r="60" spans="18:18" s="39" customFormat="1" x14ac:dyDescent="0.25">
      <c r="R60" s="71"/>
    </row>
    <row r="61" spans="18:18" s="39" customFormat="1" x14ac:dyDescent="0.25">
      <c r="R61" s="71"/>
    </row>
    <row r="62" spans="18:18" s="39" customFormat="1" x14ac:dyDescent="0.25">
      <c r="R62" s="71"/>
    </row>
    <row r="63" spans="18:18" s="39" customFormat="1" x14ac:dyDescent="0.25">
      <c r="R63" s="71"/>
    </row>
    <row r="64" spans="18:18" s="39" customFormat="1" x14ac:dyDescent="0.25">
      <c r="R64" s="71"/>
    </row>
    <row r="65" spans="18:18" s="39" customFormat="1" x14ac:dyDescent="0.25">
      <c r="R65" s="71"/>
    </row>
    <row r="66" spans="18:18" s="39" customFormat="1" x14ac:dyDescent="0.25">
      <c r="R66" s="71"/>
    </row>
    <row r="67" spans="18:18" s="39" customFormat="1" x14ac:dyDescent="0.25">
      <c r="R67" s="71"/>
    </row>
    <row r="68" spans="18:18" s="39" customFormat="1" x14ac:dyDescent="0.25">
      <c r="R68" s="71"/>
    </row>
    <row r="69" spans="18:18" s="39" customFormat="1" x14ac:dyDescent="0.25">
      <c r="R69" s="71"/>
    </row>
    <row r="70" spans="18:18" s="39" customFormat="1" x14ac:dyDescent="0.25">
      <c r="R70" s="71"/>
    </row>
    <row r="71" spans="18:18" s="39" customFormat="1" x14ac:dyDescent="0.25">
      <c r="R71" s="71"/>
    </row>
    <row r="72" spans="18:18" s="39" customFormat="1" x14ac:dyDescent="0.25">
      <c r="R72" s="71"/>
    </row>
    <row r="73" spans="18:18" s="39" customFormat="1" x14ac:dyDescent="0.25">
      <c r="R73" s="71"/>
    </row>
    <row r="74" spans="18:18" s="39" customFormat="1" x14ac:dyDescent="0.25">
      <c r="R74" s="71"/>
    </row>
    <row r="75" spans="18:18" s="39" customFormat="1" x14ac:dyDescent="0.25">
      <c r="R75" s="71"/>
    </row>
    <row r="76" spans="18:18" s="39" customFormat="1" x14ac:dyDescent="0.25">
      <c r="R76" s="71"/>
    </row>
    <row r="77" spans="18:18" s="39" customFormat="1" x14ac:dyDescent="0.25">
      <c r="R77" s="71"/>
    </row>
    <row r="78" spans="18:18" s="39" customFormat="1" x14ac:dyDescent="0.25">
      <c r="R78" s="71"/>
    </row>
    <row r="79" spans="18:18" s="39" customFormat="1" x14ac:dyDescent="0.25">
      <c r="R79" s="71"/>
    </row>
    <row r="80" spans="18:18" s="39" customFormat="1" x14ac:dyDescent="0.25">
      <c r="R80" s="71"/>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row r="87" spans="18:18" s="39" customFormat="1" x14ac:dyDescent="0.25">
      <c r="R87" s="71"/>
    </row>
    <row r="88" spans="18:18" s="39" customFormat="1" x14ac:dyDescent="0.25">
      <c r="R88" s="71"/>
    </row>
    <row r="89" spans="18:18" s="39" customFormat="1" x14ac:dyDescent="0.25">
      <c r="R89" s="71"/>
    </row>
    <row r="90" spans="18:18" s="39" customFormat="1" x14ac:dyDescent="0.25">
      <c r="R90" s="71"/>
    </row>
    <row r="91" spans="18:18" s="39" customFormat="1" x14ac:dyDescent="0.25">
      <c r="R91" s="71"/>
    </row>
    <row r="92" spans="18:18" s="39" customFormat="1" x14ac:dyDescent="0.25">
      <c r="R92" s="71"/>
    </row>
    <row r="93" spans="18:18" s="39" customFormat="1" x14ac:dyDescent="0.25">
      <c r="R93" s="71"/>
    </row>
    <row r="94" spans="18:18" s="39" customFormat="1" x14ac:dyDescent="0.25">
      <c r="R94" s="71"/>
    </row>
    <row r="95" spans="18:18" s="39" customFormat="1" x14ac:dyDescent="0.25">
      <c r="R95" s="71"/>
    </row>
    <row r="96" spans="18:18" s="39" customFormat="1" x14ac:dyDescent="0.25">
      <c r="R96" s="71"/>
    </row>
    <row r="97" spans="18:18" s="39" customFormat="1" x14ac:dyDescent="0.25">
      <c r="R97" s="71"/>
    </row>
    <row r="98" spans="18:18" s="39" customFormat="1" x14ac:dyDescent="0.25">
      <c r="R98" s="71"/>
    </row>
    <row r="99" spans="18:18" s="39" customFormat="1" x14ac:dyDescent="0.25">
      <c r="R99" s="71"/>
    </row>
    <row r="100" spans="18:18" s="39" customFormat="1" x14ac:dyDescent="0.25">
      <c r="R100" s="71"/>
    </row>
    <row r="101" spans="18:18" s="39" customFormat="1" x14ac:dyDescent="0.25">
      <c r="R101" s="71"/>
    </row>
    <row r="102" spans="18:18" s="39" customFormat="1" x14ac:dyDescent="0.25">
      <c r="R102" s="71"/>
    </row>
    <row r="103" spans="18:18" s="39" customFormat="1" x14ac:dyDescent="0.25">
      <c r="R103" s="71"/>
    </row>
    <row r="104" spans="18:18" s="39" customFormat="1" x14ac:dyDescent="0.25">
      <c r="R104" s="71"/>
    </row>
    <row r="105" spans="18:18" s="39" customFormat="1" x14ac:dyDescent="0.25">
      <c r="R105" s="71"/>
    </row>
    <row r="106" spans="18:18" s="39" customFormat="1" x14ac:dyDescent="0.25">
      <c r="R106" s="71"/>
    </row>
    <row r="107" spans="18:18" s="39" customFormat="1" x14ac:dyDescent="0.25">
      <c r="R107" s="71"/>
    </row>
    <row r="108" spans="18:18" s="39" customFormat="1" x14ac:dyDescent="0.25">
      <c r="R108" s="71"/>
    </row>
    <row r="109" spans="18:18" s="39" customFormat="1" x14ac:dyDescent="0.25">
      <c r="R109" s="71"/>
    </row>
    <row r="110" spans="18:18" s="39" customFormat="1" x14ac:dyDescent="0.25">
      <c r="R110" s="71"/>
    </row>
    <row r="111" spans="18:18" s="39" customFormat="1" x14ac:dyDescent="0.25">
      <c r="R111" s="71"/>
    </row>
    <row r="112" spans="18:18" s="39" customFormat="1" x14ac:dyDescent="0.25">
      <c r="R112" s="71"/>
    </row>
    <row r="113" spans="18:18" s="39" customFormat="1" x14ac:dyDescent="0.25">
      <c r="R113" s="71"/>
    </row>
    <row r="114" spans="18:18" s="39" customFormat="1" x14ac:dyDescent="0.25">
      <c r="R114" s="71"/>
    </row>
    <row r="115" spans="18:18" s="39" customFormat="1" x14ac:dyDescent="0.25">
      <c r="R115" s="71"/>
    </row>
    <row r="116" spans="18:18" s="39" customFormat="1" x14ac:dyDescent="0.25">
      <c r="R116" s="71"/>
    </row>
    <row r="117" spans="18:18" s="39" customFormat="1" x14ac:dyDescent="0.25">
      <c r="R117" s="71"/>
    </row>
    <row r="118" spans="18:18" s="39" customFormat="1" x14ac:dyDescent="0.25">
      <c r="R118" s="71"/>
    </row>
    <row r="119" spans="18:18" s="39" customFormat="1" x14ac:dyDescent="0.25">
      <c r="R119" s="71"/>
    </row>
    <row r="120" spans="18:18" s="39" customFormat="1" x14ac:dyDescent="0.25">
      <c r="R120" s="71"/>
    </row>
    <row r="121" spans="18:18" s="39" customFormat="1" x14ac:dyDescent="0.25">
      <c r="R121" s="71"/>
    </row>
    <row r="122" spans="18:18" s="39" customFormat="1" x14ac:dyDescent="0.25">
      <c r="R122" s="71"/>
    </row>
    <row r="123" spans="18:18" s="39" customFormat="1" x14ac:dyDescent="0.25">
      <c r="R123" s="71"/>
    </row>
    <row r="124" spans="18:18" s="39" customFormat="1" x14ac:dyDescent="0.25">
      <c r="R124" s="71"/>
    </row>
    <row r="125" spans="18:18" s="39" customFormat="1" x14ac:dyDescent="0.25">
      <c r="R125" s="71"/>
    </row>
    <row r="126" spans="18:18" s="39" customFormat="1" x14ac:dyDescent="0.25">
      <c r="R126" s="71"/>
    </row>
    <row r="127" spans="18:18" s="39" customFormat="1" x14ac:dyDescent="0.25">
      <c r="R127" s="71"/>
    </row>
    <row r="128" spans="18:18" s="39" customFormat="1" x14ac:dyDescent="0.25">
      <c r="R128" s="71"/>
    </row>
    <row r="129" spans="18:18" s="39" customFormat="1" x14ac:dyDescent="0.25">
      <c r="R129" s="71"/>
    </row>
    <row r="130" spans="18:18" s="39" customFormat="1" x14ac:dyDescent="0.25">
      <c r="R130" s="71"/>
    </row>
    <row r="131" spans="18:18" s="39" customFormat="1" x14ac:dyDescent="0.25">
      <c r="R131" s="71"/>
    </row>
    <row r="132" spans="18:18" s="39" customFormat="1" x14ac:dyDescent="0.25">
      <c r="R132" s="71"/>
    </row>
    <row r="133" spans="18:18" s="39" customFormat="1" x14ac:dyDescent="0.25">
      <c r="R133" s="71"/>
    </row>
    <row r="134" spans="18:18" s="39" customFormat="1" x14ac:dyDescent="0.25">
      <c r="R134" s="71"/>
    </row>
    <row r="135" spans="18:18" s="39" customFormat="1" x14ac:dyDescent="0.25">
      <c r="R135" s="71"/>
    </row>
    <row r="136" spans="18:18" s="39" customFormat="1" x14ac:dyDescent="0.25">
      <c r="R136" s="71"/>
    </row>
    <row r="137" spans="18:18" s="39" customFormat="1" x14ac:dyDescent="0.25">
      <c r="R137" s="71"/>
    </row>
    <row r="138" spans="18:18" s="39" customFormat="1" x14ac:dyDescent="0.25">
      <c r="R138" s="71"/>
    </row>
    <row r="139" spans="18:18" s="39" customFormat="1" x14ac:dyDescent="0.25">
      <c r="R139" s="71"/>
    </row>
    <row r="140" spans="18:18" s="39" customFormat="1" x14ac:dyDescent="0.25">
      <c r="R140" s="71"/>
    </row>
    <row r="141" spans="18:18" s="39" customFormat="1" x14ac:dyDescent="0.25">
      <c r="R141" s="71"/>
    </row>
    <row r="142" spans="18:18" s="39" customFormat="1" x14ac:dyDescent="0.25">
      <c r="R142" s="71"/>
    </row>
    <row r="143" spans="18:18" s="39" customFormat="1" x14ac:dyDescent="0.25">
      <c r="R143" s="71"/>
    </row>
    <row r="144" spans="18:18" s="39" customFormat="1" x14ac:dyDescent="0.25">
      <c r="R144" s="71"/>
    </row>
    <row r="145" spans="18:18" s="39" customFormat="1" x14ac:dyDescent="0.25">
      <c r="R145" s="71"/>
    </row>
    <row r="146" spans="18:18" s="39" customFormat="1" x14ac:dyDescent="0.25">
      <c r="R146" s="71"/>
    </row>
    <row r="147" spans="18:18" s="39" customFormat="1" x14ac:dyDescent="0.25">
      <c r="R147" s="71"/>
    </row>
    <row r="148" spans="18:18" s="39" customFormat="1" x14ac:dyDescent="0.25">
      <c r="R148" s="71"/>
    </row>
    <row r="149" spans="18:18" s="39" customFormat="1" x14ac:dyDescent="0.25">
      <c r="R149" s="71"/>
    </row>
    <row r="150" spans="18:18" s="39" customFormat="1" x14ac:dyDescent="0.25">
      <c r="R150" s="71"/>
    </row>
    <row r="151" spans="18:18" s="39" customFormat="1" x14ac:dyDescent="0.25">
      <c r="R151" s="71"/>
    </row>
    <row r="152" spans="18:18" s="39" customFormat="1" x14ac:dyDescent="0.25">
      <c r="R152" s="71"/>
    </row>
    <row r="153" spans="18:18" s="39" customFormat="1" x14ac:dyDescent="0.25">
      <c r="R153" s="71"/>
    </row>
    <row r="154" spans="18:18" s="39" customFormat="1" x14ac:dyDescent="0.25">
      <c r="R154" s="71"/>
    </row>
    <row r="155" spans="18:18" s="39" customFormat="1" x14ac:dyDescent="0.25">
      <c r="R155" s="71"/>
    </row>
    <row r="156" spans="18:18" s="39" customFormat="1" x14ac:dyDescent="0.25">
      <c r="R156" s="71"/>
    </row>
    <row r="157" spans="18:18" s="39" customFormat="1" x14ac:dyDescent="0.25">
      <c r="R157" s="71"/>
    </row>
    <row r="158" spans="18:18" s="39" customFormat="1" x14ac:dyDescent="0.25">
      <c r="R158" s="71"/>
    </row>
    <row r="159" spans="18:18" s="39" customFormat="1" x14ac:dyDescent="0.25">
      <c r="R159" s="71"/>
    </row>
    <row r="160" spans="18:18" s="39" customFormat="1" x14ac:dyDescent="0.25">
      <c r="R160" s="71"/>
    </row>
  </sheetData>
  <sheetProtection algorithmName="SHA-512" hashValue="oZhzKw4NX5xSaqsFO+MRZ4NrDUOsZq3fcKFqpAdqY8LMkrnRhsCq4BAzULsc/0des0wN8/gmKRGEj1U7osqxww==" saltValue="fJ2QoZ6HbpUXHC8LqVrHog==" spinCount="100000" sheet="1" objects="1" scenarios="1"/>
  <mergeCells count="13">
    <mergeCell ref="C5:C10"/>
    <mergeCell ref="A5:A10"/>
    <mergeCell ref="R5:R8"/>
    <mergeCell ref="R9:R10"/>
    <mergeCell ref="B5:B10"/>
    <mergeCell ref="D5:D10"/>
    <mergeCell ref="I5:I10"/>
    <mergeCell ref="J5:J10"/>
    <mergeCell ref="K5:K10"/>
    <mergeCell ref="L5:L10"/>
    <mergeCell ref="M5:M10"/>
    <mergeCell ref="O6:O8"/>
    <mergeCell ref="O9:O10"/>
  </mergeCells>
  <printOptions gridLines="1"/>
  <pageMargins left="0.25" right="0.25" top="0.75" bottom="0.75" header="0.3" footer="0.3"/>
  <pageSetup paperSize="9"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25B3-8A97-4893-BE09-FD1FD38BF30D}">
  <sheetPr codeName="Foglio13">
    <pageSetUpPr fitToPage="1"/>
  </sheetPr>
  <dimension ref="A1:R144"/>
  <sheetViews>
    <sheetView topLeftCell="A43" zoomScale="98" zoomScaleNormal="98" workbookViewId="0">
      <selection activeCell="A4" sqref="A4:S53"/>
    </sheetView>
  </sheetViews>
  <sheetFormatPr defaultColWidth="9.140625" defaultRowHeight="15" x14ac:dyDescent="0.25"/>
  <cols>
    <col min="1" max="1" width="27.7109375" style="39" customWidth="1"/>
    <col min="2" max="2" width="48.140625" style="39" customWidth="1"/>
    <col min="3" max="3" width="19.5703125" style="39" customWidth="1"/>
    <col min="4" max="4" width="21" style="39" customWidth="1"/>
    <col min="5" max="5" width="18.28515625" style="39" hidden="1" customWidth="1"/>
    <col min="6" max="6" width="9.140625" style="39" hidden="1" customWidth="1"/>
    <col min="7" max="7" width="0.140625" style="39" hidden="1" customWidth="1"/>
    <col min="8" max="8" width="2.42578125" style="39" hidden="1" customWidth="1"/>
    <col min="9" max="9" width="24.7109375" style="39" customWidth="1"/>
    <col min="10" max="10" width="20.5703125" style="7" customWidth="1"/>
    <col min="11" max="11" width="19.7109375" style="39" customWidth="1"/>
    <col min="12" max="13" width="15.140625" style="39" customWidth="1"/>
    <col min="14" max="16" width="18.28515625" style="39" customWidth="1"/>
    <col min="17" max="17" width="14.5703125" style="39" customWidth="1"/>
    <col min="18" max="18" width="19.42578125" style="71" customWidth="1"/>
    <col min="19" max="19" width="18.42578125" style="39" customWidth="1"/>
    <col min="20" max="20" width="9.140625" style="39"/>
    <col min="21" max="21" width="38.140625" style="39" customWidth="1"/>
    <col min="22" max="16384" width="9.14062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80.25" customHeight="1" thickBot="1" x14ac:dyDescent="0.3">
      <c r="A4" s="77" t="s">
        <v>252</v>
      </c>
      <c r="B4" s="33"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75" customHeight="1" thickBot="1" x14ac:dyDescent="0.3">
      <c r="A5" s="150" t="s">
        <v>11</v>
      </c>
      <c r="B5" s="255" t="s">
        <v>100</v>
      </c>
      <c r="C5" s="255" t="s">
        <v>22</v>
      </c>
      <c r="D5" s="256">
        <v>2184151.89</v>
      </c>
      <c r="E5" s="42"/>
      <c r="F5" s="42"/>
      <c r="G5" s="42"/>
      <c r="H5" s="42"/>
      <c r="I5" s="256">
        <v>41064.730000000003</v>
      </c>
      <c r="J5" s="257">
        <v>32852</v>
      </c>
      <c r="K5" s="257">
        <v>6570</v>
      </c>
      <c r="L5" s="254">
        <v>0.3</v>
      </c>
      <c r="M5" s="254">
        <v>0.24</v>
      </c>
      <c r="N5" s="42" t="s">
        <v>261</v>
      </c>
      <c r="O5" s="42" t="s">
        <v>25</v>
      </c>
      <c r="P5" s="254">
        <v>0.3</v>
      </c>
      <c r="Q5" s="43">
        <v>3449.46</v>
      </c>
      <c r="R5" s="218">
        <f>SUM(Q5:Q12)</f>
        <v>20236.740000000002</v>
      </c>
    </row>
    <row r="6" spans="1:18" ht="69" customHeight="1" thickBot="1" x14ac:dyDescent="0.3">
      <c r="A6" s="211"/>
      <c r="B6" s="255"/>
      <c r="C6" s="255"/>
      <c r="D6" s="256"/>
      <c r="E6" s="42"/>
      <c r="F6" s="42"/>
      <c r="G6" s="42"/>
      <c r="H6" s="42"/>
      <c r="I6" s="256"/>
      <c r="J6" s="257"/>
      <c r="K6" s="257"/>
      <c r="L6" s="254"/>
      <c r="M6" s="254"/>
      <c r="N6" s="42" t="s">
        <v>261</v>
      </c>
      <c r="O6" s="42" t="s">
        <v>25</v>
      </c>
      <c r="P6" s="254"/>
      <c r="Q6" s="43">
        <v>3449.46</v>
      </c>
      <c r="R6" s="237"/>
    </row>
    <row r="7" spans="1:18" ht="62.45" customHeight="1" thickBot="1" x14ac:dyDescent="0.3">
      <c r="A7" s="211"/>
      <c r="B7" s="255"/>
      <c r="C7" s="255"/>
      <c r="D7" s="256"/>
      <c r="E7" s="42"/>
      <c r="F7" s="42"/>
      <c r="G7" s="42"/>
      <c r="H7" s="42"/>
      <c r="I7" s="256"/>
      <c r="J7" s="257"/>
      <c r="K7" s="257"/>
      <c r="L7" s="254"/>
      <c r="M7" s="254"/>
      <c r="N7" s="42" t="s">
        <v>261</v>
      </c>
      <c r="O7" s="42" t="s">
        <v>27</v>
      </c>
      <c r="P7" s="254">
        <v>0.3</v>
      </c>
      <c r="Q7" s="42">
        <v>985.55</v>
      </c>
      <c r="R7" s="237"/>
    </row>
    <row r="8" spans="1:18" ht="67.900000000000006" customHeight="1" thickBot="1" x14ac:dyDescent="0.3">
      <c r="A8" s="211"/>
      <c r="B8" s="255"/>
      <c r="C8" s="255"/>
      <c r="D8" s="256"/>
      <c r="E8" s="42"/>
      <c r="F8" s="42"/>
      <c r="G8" s="42"/>
      <c r="H8" s="42"/>
      <c r="I8" s="256"/>
      <c r="J8" s="257"/>
      <c r="K8" s="257"/>
      <c r="L8" s="254"/>
      <c r="M8" s="254"/>
      <c r="N8" s="42" t="s">
        <v>266</v>
      </c>
      <c r="O8" s="42" t="s">
        <v>27</v>
      </c>
      <c r="P8" s="255"/>
      <c r="Q8" s="42">
        <v>985.55</v>
      </c>
      <c r="R8" s="237"/>
    </row>
    <row r="9" spans="1:18" ht="76.150000000000006" customHeight="1" thickBot="1" x14ac:dyDescent="0.3">
      <c r="A9" s="211"/>
      <c r="B9" s="255"/>
      <c r="C9" s="255"/>
      <c r="D9" s="256"/>
      <c r="E9" s="42"/>
      <c r="F9" s="42"/>
      <c r="G9" s="42"/>
      <c r="H9" s="42"/>
      <c r="I9" s="256"/>
      <c r="J9" s="257"/>
      <c r="K9" s="257"/>
      <c r="L9" s="254"/>
      <c r="M9" s="254"/>
      <c r="N9" s="42" t="s">
        <v>266</v>
      </c>
      <c r="O9" s="42" t="s">
        <v>27</v>
      </c>
      <c r="P9" s="255"/>
      <c r="Q9" s="42">
        <v>985.55</v>
      </c>
      <c r="R9" s="237"/>
    </row>
    <row r="10" spans="1:18" ht="67.150000000000006" customHeight="1" thickBot="1" x14ac:dyDescent="0.3">
      <c r="A10" s="211"/>
      <c r="B10" s="255"/>
      <c r="C10" s="255"/>
      <c r="D10" s="256"/>
      <c r="E10" s="42"/>
      <c r="F10" s="42"/>
      <c r="G10" s="42"/>
      <c r="H10" s="42"/>
      <c r="I10" s="256"/>
      <c r="J10" s="257"/>
      <c r="K10" s="257"/>
      <c r="L10" s="254"/>
      <c r="M10" s="254"/>
      <c r="N10" s="42" t="s">
        <v>261</v>
      </c>
      <c r="O10" s="42" t="s">
        <v>27</v>
      </c>
      <c r="P10" s="254">
        <v>0.22</v>
      </c>
      <c r="Q10" s="42">
        <v>3613.7</v>
      </c>
      <c r="R10" s="237"/>
    </row>
    <row r="11" spans="1:18" ht="67.150000000000006" customHeight="1" thickBot="1" x14ac:dyDescent="0.3">
      <c r="A11" s="211"/>
      <c r="B11" s="255"/>
      <c r="C11" s="255"/>
      <c r="D11" s="256"/>
      <c r="E11" s="42"/>
      <c r="F11" s="42"/>
      <c r="G11" s="42"/>
      <c r="H11" s="42"/>
      <c r="I11" s="256"/>
      <c r="J11" s="257"/>
      <c r="K11" s="257"/>
      <c r="L11" s="254"/>
      <c r="M11" s="254"/>
      <c r="N11" s="42" t="s">
        <v>255</v>
      </c>
      <c r="O11" s="42" t="s">
        <v>27</v>
      </c>
      <c r="P11" s="255"/>
      <c r="Q11" s="42">
        <v>3613.7</v>
      </c>
      <c r="R11" s="237"/>
    </row>
    <row r="12" spans="1:18" ht="69.599999999999994" customHeight="1" thickBot="1" x14ac:dyDescent="0.3">
      <c r="A12" s="211"/>
      <c r="B12" s="255"/>
      <c r="C12" s="255"/>
      <c r="D12" s="256"/>
      <c r="E12" s="42"/>
      <c r="F12" s="42"/>
      <c r="G12" s="42"/>
      <c r="H12" s="42"/>
      <c r="I12" s="256"/>
      <c r="J12" s="257"/>
      <c r="K12" s="257"/>
      <c r="L12" s="254"/>
      <c r="M12" s="254"/>
      <c r="N12" s="42" t="s">
        <v>261</v>
      </c>
      <c r="O12" s="42" t="s">
        <v>29</v>
      </c>
      <c r="P12" s="95">
        <v>0.4</v>
      </c>
      <c r="Q12" s="43">
        <v>3153.77</v>
      </c>
      <c r="R12" s="237"/>
    </row>
    <row r="13" spans="1:18" ht="97.5" customHeight="1" thickBot="1" x14ac:dyDescent="0.3">
      <c r="A13" s="211"/>
      <c r="B13" s="255" t="s">
        <v>141</v>
      </c>
      <c r="C13" s="255" t="s">
        <v>22</v>
      </c>
      <c r="D13" s="256">
        <v>2625344.77</v>
      </c>
      <c r="E13" s="43"/>
      <c r="F13" s="43"/>
      <c r="G13" s="43"/>
      <c r="H13" s="43"/>
      <c r="I13" s="256">
        <v>49006.21</v>
      </c>
      <c r="J13" s="256">
        <v>39204.959999999999</v>
      </c>
      <c r="K13" s="256">
        <v>9801.24</v>
      </c>
      <c r="L13" s="254">
        <v>0.3</v>
      </c>
      <c r="M13" s="254">
        <v>0.24</v>
      </c>
      <c r="N13" s="42" t="s">
        <v>261</v>
      </c>
      <c r="O13" s="42" t="s">
        <v>25</v>
      </c>
      <c r="P13" s="95">
        <v>0.3</v>
      </c>
      <c r="Q13" s="135">
        <v>8233.08</v>
      </c>
      <c r="R13" s="285">
        <f>SUM(Q13:Q23)</f>
        <v>29795.910000000003</v>
      </c>
    </row>
    <row r="14" spans="1:18" ht="71.45" customHeight="1" thickBot="1" x14ac:dyDescent="0.3">
      <c r="A14" s="211"/>
      <c r="B14" s="255"/>
      <c r="C14" s="255"/>
      <c r="D14" s="256"/>
      <c r="E14" s="43"/>
      <c r="F14" s="43"/>
      <c r="G14" s="43"/>
      <c r="H14" s="43"/>
      <c r="I14" s="256"/>
      <c r="J14" s="256"/>
      <c r="K14" s="256"/>
      <c r="L14" s="254"/>
      <c r="M14" s="254"/>
      <c r="N14" s="42" t="s">
        <v>261</v>
      </c>
      <c r="O14" s="42" t="s">
        <v>27</v>
      </c>
      <c r="P14" s="254">
        <v>0.3</v>
      </c>
      <c r="Q14" s="135">
        <v>705.69</v>
      </c>
      <c r="R14" s="285"/>
    </row>
    <row r="15" spans="1:18" ht="71.45" customHeight="1" thickBot="1" x14ac:dyDescent="0.3">
      <c r="A15" s="211"/>
      <c r="B15" s="255"/>
      <c r="C15" s="255"/>
      <c r="D15" s="256"/>
      <c r="E15" s="43"/>
      <c r="F15" s="43"/>
      <c r="G15" s="43"/>
      <c r="H15" s="43"/>
      <c r="I15" s="256"/>
      <c r="J15" s="256"/>
      <c r="K15" s="256"/>
      <c r="L15" s="254"/>
      <c r="M15" s="254"/>
      <c r="N15" s="42" t="s">
        <v>261</v>
      </c>
      <c r="O15" s="42" t="s">
        <v>27</v>
      </c>
      <c r="P15" s="254"/>
      <c r="Q15" s="135">
        <v>705.69</v>
      </c>
      <c r="R15" s="285"/>
    </row>
    <row r="16" spans="1:18" ht="98.45" customHeight="1" thickBot="1" x14ac:dyDescent="0.3">
      <c r="A16" s="211"/>
      <c r="B16" s="255"/>
      <c r="C16" s="255"/>
      <c r="D16" s="256"/>
      <c r="E16" s="43"/>
      <c r="F16" s="43"/>
      <c r="G16" s="43"/>
      <c r="H16" s="43"/>
      <c r="I16" s="256"/>
      <c r="J16" s="256"/>
      <c r="K16" s="256"/>
      <c r="L16" s="254"/>
      <c r="M16" s="254"/>
      <c r="N16" s="42" t="s">
        <v>261</v>
      </c>
      <c r="O16" s="42" t="s">
        <v>27</v>
      </c>
      <c r="P16" s="254"/>
      <c r="Q16" s="135">
        <v>705.69</v>
      </c>
      <c r="R16" s="285"/>
    </row>
    <row r="17" spans="1:18" ht="68.45" customHeight="1" thickBot="1" x14ac:dyDescent="0.3">
      <c r="A17" s="211"/>
      <c r="B17" s="255"/>
      <c r="C17" s="255"/>
      <c r="D17" s="256"/>
      <c r="E17" s="43"/>
      <c r="F17" s="43"/>
      <c r="G17" s="43"/>
      <c r="H17" s="43"/>
      <c r="I17" s="256"/>
      <c r="J17" s="256"/>
      <c r="K17" s="256"/>
      <c r="L17" s="254"/>
      <c r="M17" s="254"/>
      <c r="N17" s="42" t="s">
        <v>266</v>
      </c>
      <c r="O17" s="42" t="s">
        <v>27</v>
      </c>
      <c r="P17" s="254"/>
      <c r="Q17" s="135">
        <v>705.69</v>
      </c>
      <c r="R17" s="285"/>
    </row>
    <row r="18" spans="1:18" ht="82.15" customHeight="1" thickBot="1" x14ac:dyDescent="0.3">
      <c r="A18" s="211"/>
      <c r="B18" s="255"/>
      <c r="C18" s="255"/>
      <c r="D18" s="256"/>
      <c r="E18" s="43"/>
      <c r="F18" s="43"/>
      <c r="G18" s="43"/>
      <c r="H18" s="43"/>
      <c r="I18" s="256"/>
      <c r="J18" s="256"/>
      <c r="K18" s="256"/>
      <c r="L18" s="254"/>
      <c r="M18" s="254"/>
      <c r="N18" s="42" t="s">
        <v>261</v>
      </c>
      <c r="O18" s="42" t="s">
        <v>27</v>
      </c>
      <c r="P18" s="254"/>
      <c r="Q18" s="135">
        <v>705.69</v>
      </c>
      <c r="R18" s="285"/>
    </row>
    <row r="19" spans="1:18" ht="62.45" customHeight="1" thickBot="1" x14ac:dyDescent="0.3">
      <c r="A19" s="211"/>
      <c r="B19" s="255"/>
      <c r="C19" s="255"/>
      <c r="D19" s="256"/>
      <c r="E19" s="43"/>
      <c r="F19" s="43"/>
      <c r="G19" s="43"/>
      <c r="H19" s="43"/>
      <c r="I19" s="256"/>
      <c r="J19" s="256"/>
      <c r="K19" s="256"/>
      <c r="L19" s="254"/>
      <c r="M19" s="254"/>
      <c r="N19" s="42" t="s">
        <v>261</v>
      </c>
      <c r="O19" s="42" t="s">
        <v>142</v>
      </c>
      <c r="P19" s="254">
        <v>0.22</v>
      </c>
      <c r="Q19" s="135">
        <v>2875.03</v>
      </c>
      <c r="R19" s="285"/>
    </row>
    <row r="20" spans="1:18" ht="87" customHeight="1" thickBot="1" x14ac:dyDescent="0.3">
      <c r="A20" s="211"/>
      <c r="B20" s="255"/>
      <c r="C20" s="255"/>
      <c r="D20" s="256"/>
      <c r="E20" s="43"/>
      <c r="F20" s="43"/>
      <c r="G20" s="43"/>
      <c r="H20" s="43"/>
      <c r="I20" s="256"/>
      <c r="J20" s="256"/>
      <c r="K20" s="256"/>
      <c r="L20" s="254"/>
      <c r="M20" s="254"/>
      <c r="N20" s="42" t="s">
        <v>261</v>
      </c>
      <c r="O20" s="42" t="s">
        <v>142</v>
      </c>
      <c r="P20" s="254"/>
      <c r="Q20" s="135">
        <v>2875.03</v>
      </c>
      <c r="R20" s="285"/>
    </row>
    <row r="21" spans="1:18" ht="61.15" customHeight="1" thickBot="1" x14ac:dyDescent="0.3">
      <c r="A21" s="211"/>
      <c r="B21" s="255"/>
      <c r="C21" s="255"/>
      <c r="D21" s="256"/>
      <c r="E21" s="43"/>
      <c r="F21" s="43"/>
      <c r="G21" s="43"/>
      <c r="H21" s="43"/>
      <c r="I21" s="256"/>
      <c r="J21" s="256"/>
      <c r="K21" s="256"/>
      <c r="L21" s="254"/>
      <c r="M21" s="254"/>
      <c r="N21" s="42" t="s">
        <v>266</v>
      </c>
      <c r="O21" s="42" t="s">
        <v>142</v>
      </c>
      <c r="P21" s="255"/>
      <c r="Q21" s="135">
        <v>2875.03</v>
      </c>
      <c r="R21" s="285"/>
    </row>
    <row r="22" spans="1:18" ht="84" customHeight="1" thickBot="1" x14ac:dyDescent="0.3">
      <c r="A22" s="211"/>
      <c r="B22" s="255"/>
      <c r="C22" s="255"/>
      <c r="D22" s="256"/>
      <c r="E22" s="43"/>
      <c r="F22" s="43"/>
      <c r="G22" s="43"/>
      <c r="H22" s="43"/>
      <c r="I22" s="256"/>
      <c r="J22" s="256"/>
      <c r="K22" s="256"/>
      <c r="L22" s="254"/>
      <c r="M22" s="254"/>
      <c r="N22" s="42" t="s">
        <v>261</v>
      </c>
      <c r="O22" s="42" t="s">
        <v>29</v>
      </c>
      <c r="P22" s="95">
        <v>0.4</v>
      </c>
      <c r="Q22" s="135">
        <v>3763.78</v>
      </c>
      <c r="R22" s="285"/>
    </row>
    <row r="23" spans="1:18" ht="81.599999999999994" customHeight="1" thickBot="1" x14ac:dyDescent="0.3">
      <c r="A23" s="211"/>
      <c r="B23" s="255"/>
      <c r="C23" s="255"/>
      <c r="D23" s="256"/>
      <c r="E23" s="43"/>
      <c r="F23" s="43"/>
      <c r="G23" s="43"/>
      <c r="H23" s="43"/>
      <c r="I23" s="256"/>
      <c r="J23" s="256"/>
      <c r="K23" s="256"/>
      <c r="L23" s="254"/>
      <c r="M23" s="254"/>
      <c r="N23" s="42" t="s">
        <v>261</v>
      </c>
      <c r="O23" s="42" t="s">
        <v>19</v>
      </c>
      <c r="P23" s="95">
        <v>0.6</v>
      </c>
      <c r="Q23" s="135">
        <v>5645.51</v>
      </c>
      <c r="R23" s="285"/>
    </row>
    <row r="24" spans="1:18" ht="107.25" customHeight="1" thickBot="1" x14ac:dyDescent="0.3">
      <c r="A24" s="211"/>
      <c r="B24" s="255" t="s">
        <v>105</v>
      </c>
      <c r="C24" s="255" t="s">
        <v>22</v>
      </c>
      <c r="D24" s="256">
        <v>7335330.3499999996</v>
      </c>
      <c r="E24" s="42"/>
      <c r="F24" s="42"/>
      <c r="G24" s="42"/>
      <c r="H24" s="42"/>
      <c r="I24" s="256">
        <v>131450.62</v>
      </c>
      <c r="J24" s="256">
        <v>105160.49</v>
      </c>
      <c r="K24" s="256">
        <v>26290.12</v>
      </c>
      <c r="L24" s="254">
        <v>0.3</v>
      </c>
      <c r="M24" s="254">
        <v>0.24</v>
      </c>
      <c r="N24" s="42" t="s">
        <v>261</v>
      </c>
      <c r="O24" s="107" t="s">
        <v>143</v>
      </c>
      <c r="P24" s="136">
        <v>0.3</v>
      </c>
      <c r="Q24" s="137">
        <v>9661.6200000000008</v>
      </c>
      <c r="R24" s="288">
        <f>SUM(Q24:Q36)</f>
        <v>24926.32</v>
      </c>
    </row>
    <row r="25" spans="1:18" ht="70.900000000000006" customHeight="1" thickBot="1" x14ac:dyDescent="0.3">
      <c r="A25" s="211"/>
      <c r="B25" s="255"/>
      <c r="C25" s="255"/>
      <c r="D25" s="256"/>
      <c r="E25" s="42"/>
      <c r="F25" s="42"/>
      <c r="G25" s="42"/>
      <c r="H25" s="42"/>
      <c r="I25" s="256"/>
      <c r="J25" s="256"/>
      <c r="K25" s="256"/>
      <c r="L25" s="254"/>
      <c r="M25" s="254"/>
      <c r="N25" s="42" t="s">
        <v>261</v>
      </c>
      <c r="O25" s="107" t="s">
        <v>144</v>
      </c>
      <c r="P25" s="286">
        <v>0.3</v>
      </c>
      <c r="Q25" s="137">
        <v>147.88</v>
      </c>
      <c r="R25" s="237"/>
    </row>
    <row r="26" spans="1:18" ht="80.45" customHeight="1" thickBot="1" x14ac:dyDescent="0.3">
      <c r="A26" s="211"/>
      <c r="B26" s="255"/>
      <c r="C26" s="255"/>
      <c r="D26" s="256"/>
      <c r="E26" s="42"/>
      <c r="F26" s="42"/>
      <c r="G26" s="42"/>
      <c r="H26" s="42"/>
      <c r="I26" s="256"/>
      <c r="J26" s="256"/>
      <c r="K26" s="256"/>
      <c r="L26" s="254"/>
      <c r="M26" s="254"/>
      <c r="N26" s="42" t="s">
        <v>261</v>
      </c>
      <c r="O26" s="107" t="s">
        <v>27</v>
      </c>
      <c r="P26" s="286"/>
      <c r="Q26" s="137">
        <v>1183.06</v>
      </c>
      <c r="R26" s="237"/>
    </row>
    <row r="27" spans="1:18" ht="66.599999999999994" customHeight="1" thickBot="1" x14ac:dyDescent="0.3">
      <c r="A27" s="211"/>
      <c r="B27" s="255"/>
      <c r="C27" s="255"/>
      <c r="D27" s="256"/>
      <c r="E27" s="42"/>
      <c r="F27" s="42"/>
      <c r="G27" s="42"/>
      <c r="H27" s="42"/>
      <c r="I27" s="256"/>
      <c r="J27" s="256"/>
      <c r="K27" s="256"/>
      <c r="L27" s="254"/>
      <c r="M27" s="254"/>
      <c r="N27" s="107" t="s">
        <v>255</v>
      </c>
      <c r="O27" s="107" t="s">
        <v>27</v>
      </c>
      <c r="P27" s="286"/>
      <c r="Q27" s="137">
        <v>1183.06</v>
      </c>
      <c r="R27" s="237"/>
    </row>
    <row r="28" spans="1:18" ht="70.900000000000006" customHeight="1" thickBot="1" x14ac:dyDescent="0.3">
      <c r="A28" s="211"/>
      <c r="B28" s="255"/>
      <c r="C28" s="255"/>
      <c r="D28" s="256"/>
      <c r="E28" s="42"/>
      <c r="F28" s="42"/>
      <c r="G28" s="42"/>
      <c r="H28" s="42"/>
      <c r="I28" s="256"/>
      <c r="J28" s="256"/>
      <c r="K28" s="256"/>
      <c r="L28" s="254"/>
      <c r="M28" s="254"/>
      <c r="N28" s="42" t="s">
        <v>261</v>
      </c>
      <c r="O28" s="107" t="s">
        <v>27</v>
      </c>
      <c r="P28" s="286"/>
      <c r="Q28" s="137">
        <v>1183.06</v>
      </c>
      <c r="R28" s="237"/>
    </row>
    <row r="29" spans="1:18" ht="96.6" customHeight="1" thickBot="1" x14ac:dyDescent="0.3">
      <c r="A29" s="211"/>
      <c r="B29" s="255"/>
      <c r="C29" s="255"/>
      <c r="D29" s="256"/>
      <c r="E29" s="42"/>
      <c r="F29" s="42"/>
      <c r="G29" s="42"/>
      <c r="H29" s="42"/>
      <c r="I29" s="256"/>
      <c r="J29" s="256"/>
      <c r="K29" s="256"/>
      <c r="L29" s="254"/>
      <c r="M29" s="254"/>
      <c r="N29" s="42" t="s">
        <v>261</v>
      </c>
      <c r="O29" s="107" t="s">
        <v>142</v>
      </c>
      <c r="P29" s="286">
        <v>0.22</v>
      </c>
      <c r="Q29" s="137">
        <v>2891.91</v>
      </c>
      <c r="R29" s="237"/>
    </row>
    <row r="30" spans="1:18" ht="76.900000000000006" customHeight="1" thickBot="1" x14ac:dyDescent="0.3">
      <c r="A30" s="211"/>
      <c r="B30" s="255"/>
      <c r="C30" s="255"/>
      <c r="D30" s="256"/>
      <c r="E30" s="42"/>
      <c r="F30" s="42"/>
      <c r="G30" s="42"/>
      <c r="H30" s="42"/>
      <c r="I30" s="256"/>
      <c r="J30" s="256"/>
      <c r="K30" s="256"/>
      <c r="L30" s="254"/>
      <c r="M30" s="254"/>
      <c r="N30" s="42" t="s">
        <v>261</v>
      </c>
      <c r="O30" s="107" t="s">
        <v>142</v>
      </c>
      <c r="P30" s="286"/>
      <c r="Q30" s="137">
        <v>2891.91</v>
      </c>
      <c r="R30" s="237"/>
    </row>
    <row r="31" spans="1:18" ht="69" customHeight="1" thickBot="1" x14ac:dyDescent="0.3">
      <c r="A31" s="211"/>
      <c r="B31" s="255"/>
      <c r="C31" s="255"/>
      <c r="D31" s="256"/>
      <c r="E31" s="42"/>
      <c r="F31" s="42"/>
      <c r="G31" s="42"/>
      <c r="H31" s="42"/>
      <c r="I31" s="256"/>
      <c r="J31" s="256"/>
      <c r="K31" s="256"/>
      <c r="L31" s="254"/>
      <c r="M31" s="254"/>
      <c r="N31" s="42" t="s">
        <v>261</v>
      </c>
      <c r="O31" s="107" t="s">
        <v>142</v>
      </c>
      <c r="P31" s="286"/>
      <c r="Q31" s="137">
        <v>2891.91</v>
      </c>
      <c r="R31" s="237"/>
    </row>
    <row r="32" spans="1:18" ht="82.9" customHeight="1" thickBot="1" x14ac:dyDescent="0.3">
      <c r="A32" s="211"/>
      <c r="B32" s="255"/>
      <c r="C32" s="255"/>
      <c r="D32" s="256"/>
      <c r="E32" s="42"/>
      <c r="F32" s="42"/>
      <c r="G32" s="42"/>
      <c r="H32" s="42"/>
      <c r="I32" s="256"/>
      <c r="J32" s="256"/>
      <c r="K32" s="256"/>
      <c r="L32" s="254"/>
      <c r="M32" s="254"/>
      <c r="N32" s="107" t="s">
        <v>255</v>
      </c>
      <c r="O32" s="107" t="s">
        <v>142</v>
      </c>
      <c r="P32" s="287"/>
      <c r="Q32" s="137">
        <v>2891.91</v>
      </c>
      <c r="R32" s="237"/>
    </row>
    <row r="33" spans="1:18" ht="104.45" customHeight="1" thickBot="1" x14ac:dyDescent="0.3">
      <c r="A33" s="211"/>
      <c r="B33" s="255"/>
      <c r="C33" s="255"/>
      <c r="D33" s="256"/>
      <c r="E33" s="42"/>
      <c r="F33" s="42"/>
      <c r="G33" s="42"/>
      <c r="H33" s="42"/>
      <c r="I33" s="256"/>
      <c r="J33" s="256"/>
      <c r="K33" s="256"/>
      <c r="L33" s="254"/>
      <c r="M33" s="254"/>
      <c r="N33" s="42" t="s">
        <v>261</v>
      </c>
      <c r="O33" s="107" t="s">
        <v>29</v>
      </c>
      <c r="P33" s="136">
        <v>0.4</v>
      </c>
      <c r="Q33" s="137"/>
      <c r="R33" s="237"/>
    </row>
    <row r="34" spans="1:18" ht="90" customHeight="1" thickBot="1" x14ac:dyDescent="0.3">
      <c r="A34" s="211"/>
      <c r="B34" s="255"/>
      <c r="C34" s="255"/>
      <c r="D34" s="256"/>
      <c r="E34" s="42"/>
      <c r="F34" s="42"/>
      <c r="G34" s="42"/>
      <c r="H34" s="42"/>
      <c r="I34" s="256"/>
      <c r="J34" s="256"/>
      <c r="K34" s="256"/>
      <c r="L34" s="254"/>
      <c r="M34" s="254"/>
      <c r="N34" s="42" t="s">
        <v>261</v>
      </c>
      <c r="O34" s="107" t="s">
        <v>19</v>
      </c>
      <c r="P34" s="286">
        <v>0.6</v>
      </c>
      <c r="Q34" s="137"/>
      <c r="R34" s="237"/>
    </row>
    <row r="35" spans="1:18" ht="65.45" customHeight="1" thickBot="1" x14ac:dyDescent="0.3">
      <c r="A35" s="211"/>
      <c r="B35" s="255"/>
      <c r="C35" s="255"/>
      <c r="D35" s="256"/>
      <c r="E35" s="42"/>
      <c r="F35" s="42"/>
      <c r="G35" s="42"/>
      <c r="H35" s="42"/>
      <c r="I35" s="256"/>
      <c r="J35" s="256"/>
      <c r="K35" s="256"/>
      <c r="L35" s="254"/>
      <c r="M35" s="254"/>
      <c r="N35" s="42" t="s">
        <v>261</v>
      </c>
      <c r="O35" s="107" t="s">
        <v>19</v>
      </c>
      <c r="P35" s="287"/>
      <c r="Q35" s="137"/>
      <c r="R35" s="237"/>
    </row>
    <row r="36" spans="1:18" ht="100.9" customHeight="1" thickBot="1" x14ac:dyDescent="0.3">
      <c r="A36" s="211"/>
      <c r="B36" s="255"/>
      <c r="C36" s="255"/>
      <c r="D36" s="256"/>
      <c r="E36" s="42"/>
      <c r="F36" s="42"/>
      <c r="G36" s="42"/>
      <c r="H36" s="42"/>
      <c r="I36" s="256"/>
      <c r="J36" s="256"/>
      <c r="K36" s="256"/>
      <c r="L36" s="254"/>
      <c r="M36" s="254"/>
      <c r="N36" s="42" t="s">
        <v>261</v>
      </c>
      <c r="O36" s="107" t="s">
        <v>19</v>
      </c>
      <c r="P36" s="287"/>
      <c r="Q36" s="137"/>
      <c r="R36" s="237"/>
    </row>
    <row r="37" spans="1:18" ht="74.45" customHeight="1" thickBot="1" x14ac:dyDescent="0.3">
      <c r="A37" s="211"/>
      <c r="B37" s="255" t="s">
        <v>103</v>
      </c>
      <c r="C37" s="255" t="s">
        <v>22</v>
      </c>
      <c r="D37" s="256">
        <v>16294284.6</v>
      </c>
      <c r="E37" s="42"/>
      <c r="F37" s="42"/>
      <c r="G37" s="42"/>
      <c r="H37" s="42"/>
      <c r="I37" s="256">
        <v>283752.84000000003</v>
      </c>
      <c r="J37" s="256">
        <v>227002.27</v>
      </c>
      <c r="K37" s="256">
        <v>56750.57</v>
      </c>
      <c r="L37" s="254">
        <v>0.3</v>
      </c>
      <c r="M37" s="254">
        <v>0.24</v>
      </c>
      <c r="N37" s="42" t="s">
        <v>261</v>
      </c>
      <c r="O37" s="42" t="s">
        <v>143</v>
      </c>
      <c r="P37" s="95">
        <v>0.3</v>
      </c>
      <c r="Q37" s="43">
        <v>20855.830000000002</v>
      </c>
      <c r="R37" s="218">
        <f>SUM(Q37:Q49)</f>
        <v>53806.62999999999</v>
      </c>
    </row>
    <row r="38" spans="1:18" ht="88.9" customHeight="1" thickBot="1" x14ac:dyDescent="0.3">
      <c r="A38" s="211"/>
      <c r="B38" s="255"/>
      <c r="C38" s="255"/>
      <c r="D38" s="256"/>
      <c r="E38" s="42"/>
      <c r="F38" s="42"/>
      <c r="G38" s="42"/>
      <c r="H38" s="42"/>
      <c r="I38" s="256"/>
      <c r="J38" s="256"/>
      <c r="K38" s="256"/>
      <c r="L38" s="254"/>
      <c r="M38" s="254"/>
      <c r="N38" s="42" t="s">
        <v>261</v>
      </c>
      <c r="O38" s="42" t="s">
        <v>144</v>
      </c>
      <c r="P38" s="254">
        <v>0.3</v>
      </c>
      <c r="Q38" s="43">
        <v>319.22000000000003</v>
      </c>
      <c r="R38" s="218"/>
    </row>
    <row r="39" spans="1:18" ht="70.150000000000006" customHeight="1" thickBot="1" x14ac:dyDescent="0.3">
      <c r="A39" s="211"/>
      <c r="B39" s="255"/>
      <c r="C39" s="255"/>
      <c r="D39" s="256"/>
      <c r="E39" s="42"/>
      <c r="F39" s="42"/>
      <c r="G39" s="42"/>
      <c r="H39" s="42"/>
      <c r="I39" s="256"/>
      <c r="J39" s="256"/>
      <c r="K39" s="256"/>
      <c r="L39" s="254"/>
      <c r="M39" s="254"/>
      <c r="N39" s="42" t="s">
        <v>261</v>
      </c>
      <c r="O39" s="42" t="s">
        <v>27</v>
      </c>
      <c r="P39" s="254"/>
      <c r="Q39" s="43">
        <v>2553.7800000000002</v>
      </c>
      <c r="R39" s="218"/>
    </row>
    <row r="40" spans="1:18" ht="88.9" customHeight="1" thickBot="1" x14ac:dyDescent="0.3">
      <c r="A40" s="211"/>
      <c r="B40" s="255"/>
      <c r="C40" s="255"/>
      <c r="D40" s="256"/>
      <c r="E40" s="42"/>
      <c r="F40" s="42"/>
      <c r="G40" s="42"/>
      <c r="H40" s="42"/>
      <c r="I40" s="256"/>
      <c r="J40" s="256"/>
      <c r="K40" s="256"/>
      <c r="L40" s="254"/>
      <c r="M40" s="254"/>
      <c r="N40" s="42" t="s">
        <v>255</v>
      </c>
      <c r="O40" s="42" t="s">
        <v>27</v>
      </c>
      <c r="P40" s="254"/>
      <c r="Q40" s="43">
        <v>2553.7800000000002</v>
      </c>
      <c r="R40" s="218"/>
    </row>
    <row r="41" spans="1:18" ht="90" customHeight="1" thickBot="1" x14ac:dyDescent="0.3">
      <c r="A41" s="211"/>
      <c r="B41" s="255"/>
      <c r="C41" s="255"/>
      <c r="D41" s="256"/>
      <c r="E41" s="42"/>
      <c r="F41" s="42"/>
      <c r="G41" s="42"/>
      <c r="H41" s="42"/>
      <c r="I41" s="256"/>
      <c r="J41" s="256"/>
      <c r="K41" s="256"/>
      <c r="L41" s="254"/>
      <c r="M41" s="254"/>
      <c r="N41" s="42" t="s">
        <v>261</v>
      </c>
      <c r="O41" s="42"/>
      <c r="P41" s="254"/>
      <c r="Q41" s="43">
        <v>2553.7800000000002</v>
      </c>
      <c r="R41" s="218"/>
    </row>
    <row r="42" spans="1:18" ht="88.9" customHeight="1" thickBot="1" x14ac:dyDescent="0.3">
      <c r="A42" s="211"/>
      <c r="B42" s="255"/>
      <c r="C42" s="255"/>
      <c r="D42" s="256"/>
      <c r="E42" s="42"/>
      <c r="F42" s="42"/>
      <c r="G42" s="42"/>
      <c r="H42" s="42"/>
      <c r="I42" s="256"/>
      <c r="J42" s="256"/>
      <c r="K42" s="256"/>
      <c r="L42" s="254"/>
      <c r="M42" s="254"/>
      <c r="N42" s="42" t="s">
        <v>261</v>
      </c>
      <c r="O42" s="107" t="s">
        <v>142</v>
      </c>
      <c r="P42" s="254">
        <v>0.22</v>
      </c>
      <c r="Q42" s="43">
        <v>6242.56</v>
      </c>
      <c r="R42" s="218"/>
    </row>
    <row r="43" spans="1:18" ht="77.45" customHeight="1" thickBot="1" x14ac:dyDescent="0.3">
      <c r="A43" s="211"/>
      <c r="B43" s="255"/>
      <c r="C43" s="255"/>
      <c r="D43" s="256"/>
      <c r="E43" s="42"/>
      <c r="F43" s="42"/>
      <c r="G43" s="42"/>
      <c r="H43" s="42"/>
      <c r="I43" s="256"/>
      <c r="J43" s="256"/>
      <c r="K43" s="256"/>
      <c r="L43" s="254"/>
      <c r="M43" s="254"/>
      <c r="N43" s="42" t="s">
        <v>261</v>
      </c>
      <c r="O43" s="107" t="s">
        <v>142</v>
      </c>
      <c r="P43" s="254"/>
      <c r="Q43" s="43">
        <v>6242.56</v>
      </c>
      <c r="R43" s="218"/>
    </row>
    <row r="44" spans="1:18" ht="69" customHeight="1" thickBot="1" x14ac:dyDescent="0.3">
      <c r="A44" s="211"/>
      <c r="B44" s="255"/>
      <c r="C44" s="255"/>
      <c r="D44" s="256"/>
      <c r="E44" s="42"/>
      <c r="F44" s="42"/>
      <c r="G44" s="42"/>
      <c r="H44" s="42"/>
      <c r="I44" s="256"/>
      <c r="J44" s="256"/>
      <c r="K44" s="256"/>
      <c r="L44" s="254"/>
      <c r="M44" s="254"/>
      <c r="N44" s="42" t="s">
        <v>261</v>
      </c>
      <c r="O44" s="107" t="s">
        <v>142</v>
      </c>
      <c r="P44" s="254"/>
      <c r="Q44" s="42">
        <v>6242.56</v>
      </c>
      <c r="R44" s="218"/>
    </row>
    <row r="45" spans="1:18" ht="74.45" customHeight="1" thickBot="1" x14ac:dyDescent="0.3">
      <c r="A45" s="211"/>
      <c r="B45" s="255"/>
      <c r="C45" s="255"/>
      <c r="D45" s="256"/>
      <c r="E45" s="42"/>
      <c r="F45" s="42"/>
      <c r="G45" s="42"/>
      <c r="H45" s="42"/>
      <c r="I45" s="256"/>
      <c r="J45" s="256"/>
      <c r="K45" s="256"/>
      <c r="L45" s="254"/>
      <c r="M45" s="254"/>
      <c r="N45" s="107" t="s">
        <v>255</v>
      </c>
      <c r="O45" s="107" t="s">
        <v>142</v>
      </c>
      <c r="P45" s="254"/>
      <c r="Q45" s="42">
        <v>6242.56</v>
      </c>
      <c r="R45" s="218"/>
    </row>
    <row r="46" spans="1:18" ht="83.45" customHeight="1" thickBot="1" x14ac:dyDescent="0.3">
      <c r="A46" s="211"/>
      <c r="B46" s="255"/>
      <c r="C46" s="255"/>
      <c r="D46" s="256"/>
      <c r="E46" s="42"/>
      <c r="F46" s="42"/>
      <c r="G46" s="42"/>
      <c r="H46" s="42"/>
      <c r="I46" s="256"/>
      <c r="J46" s="256"/>
      <c r="K46" s="256"/>
      <c r="L46" s="254"/>
      <c r="M46" s="254"/>
      <c r="N46" s="42" t="s">
        <v>261</v>
      </c>
      <c r="O46" s="42" t="s">
        <v>29</v>
      </c>
      <c r="P46" s="95">
        <v>0.4</v>
      </c>
      <c r="Q46" s="42"/>
      <c r="R46" s="218"/>
    </row>
    <row r="47" spans="1:18" ht="69" customHeight="1" thickBot="1" x14ac:dyDescent="0.3">
      <c r="A47" s="211"/>
      <c r="B47" s="255"/>
      <c r="C47" s="255"/>
      <c r="D47" s="256"/>
      <c r="E47" s="42"/>
      <c r="F47" s="42"/>
      <c r="G47" s="42"/>
      <c r="H47" s="42"/>
      <c r="I47" s="256"/>
      <c r="J47" s="256"/>
      <c r="K47" s="256"/>
      <c r="L47" s="254"/>
      <c r="M47" s="254"/>
      <c r="N47" s="42" t="s">
        <v>261</v>
      </c>
      <c r="O47" s="42" t="s">
        <v>19</v>
      </c>
      <c r="P47" s="254">
        <v>0.6</v>
      </c>
      <c r="Q47" s="42"/>
      <c r="R47" s="218"/>
    </row>
    <row r="48" spans="1:18" ht="73.150000000000006" customHeight="1" thickBot="1" x14ac:dyDescent="0.3">
      <c r="A48" s="211"/>
      <c r="B48" s="255"/>
      <c r="C48" s="255"/>
      <c r="D48" s="256"/>
      <c r="E48" s="42"/>
      <c r="F48" s="42"/>
      <c r="G48" s="42"/>
      <c r="H48" s="42"/>
      <c r="I48" s="256"/>
      <c r="J48" s="256"/>
      <c r="K48" s="256"/>
      <c r="L48" s="254"/>
      <c r="M48" s="254"/>
      <c r="N48" s="42" t="s">
        <v>261</v>
      </c>
      <c r="O48" s="42" t="s">
        <v>19</v>
      </c>
      <c r="P48" s="255"/>
      <c r="Q48" s="42"/>
      <c r="R48" s="218"/>
    </row>
    <row r="49" spans="1:18" ht="76.900000000000006" customHeight="1" thickBot="1" x14ac:dyDescent="0.3">
      <c r="A49" s="212"/>
      <c r="B49" s="255"/>
      <c r="C49" s="255"/>
      <c r="D49" s="256"/>
      <c r="E49" s="42"/>
      <c r="F49" s="42"/>
      <c r="G49" s="42"/>
      <c r="H49" s="42"/>
      <c r="I49" s="256"/>
      <c r="J49" s="256"/>
      <c r="K49" s="256"/>
      <c r="L49" s="254"/>
      <c r="M49" s="254"/>
      <c r="N49" s="42" t="s">
        <v>261</v>
      </c>
      <c r="O49" s="42" t="s">
        <v>19</v>
      </c>
      <c r="P49" s="255"/>
      <c r="Q49" s="42"/>
      <c r="R49" s="218"/>
    </row>
    <row r="50" spans="1:18" x14ac:dyDescent="0.25">
      <c r="J50" s="39"/>
      <c r="N50" s="10"/>
      <c r="R50" s="119"/>
    </row>
    <row r="51" spans="1:18" x14ac:dyDescent="0.25">
      <c r="J51" s="39"/>
      <c r="R51" s="120">
        <f>SUM(R5:R49)</f>
        <v>128765.59999999999</v>
      </c>
    </row>
    <row r="52" spans="1:18" ht="15.75" thickBot="1" x14ac:dyDescent="0.3">
      <c r="J52" s="39"/>
      <c r="R52" s="112"/>
    </row>
    <row r="53" spans="1:18" x14ac:dyDescent="0.25">
      <c r="J53" s="39"/>
    </row>
    <row r="54" spans="1:18" x14ac:dyDescent="0.25">
      <c r="J54" s="39"/>
    </row>
    <row r="55" spans="1:18" x14ac:dyDescent="0.25">
      <c r="J55" s="39"/>
    </row>
    <row r="56" spans="1:18" x14ac:dyDescent="0.25">
      <c r="J56" s="39"/>
    </row>
    <row r="57" spans="1:18" x14ac:dyDescent="0.25">
      <c r="J57" s="39"/>
    </row>
    <row r="58" spans="1:18" x14ac:dyDescent="0.25">
      <c r="J58" s="39"/>
    </row>
    <row r="59" spans="1:18" x14ac:dyDescent="0.25">
      <c r="J59" s="39"/>
    </row>
    <row r="60" spans="1:18" x14ac:dyDescent="0.25">
      <c r="J60" s="39"/>
    </row>
    <row r="61" spans="1:18" x14ac:dyDescent="0.25">
      <c r="J61" s="39"/>
    </row>
    <row r="62" spans="1:18" x14ac:dyDescent="0.25">
      <c r="J62" s="39"/>
    </row>
    <row r="63" spans="1:18" x14ac:dyDescent="0.25">
      <c r="J63" s="39"/>
    </row>
    <row r="64" spans="1:18" x14ac:dyDescent="0.25">
      <c r="J64" s="39"/>
    </row>
    <row r="65" spans="18:18" s="39" customFormat="1" x14ac:dyDescent="0.25">
      <c r="R65" s="71"/>
    </row>
    <row r="66" spans="18:18" s="39" customFormat="1" x14ac:dyDescent="0.25">
      <c r="R66" s="71"/>
    </row>
    <row r="67" spans="18:18" s="39" customFormat="1" x14ac:dyDescent="0.25">
      <c r="R67" s="71"/>
    </row>
    <row r="68" spans="18:18" s="39" customFormat="1" x14ac:dyDescent="0.25">
      <c r="R68" s="71"/>
    </row>
    <row r="69" spans="18:18" s="39" customFormat="1" x14ac:dyDescent="0.25">
      <c r="R69" s="71"/>
    </row>
    <row r="70" spans="18:18" s="39" customFormat="1" x14ac:dyDescent="0.25">
      <c r="R70" s="71"/>
    </row>
    <row r="71" spans="18:18" s="39" customFormat="1" x14ac:dyDescent="0.25">
      <c r="R71" s="71"/>
    </row>
    <row r="72" spans="18:18" s="39" customFormat="1" x14ac:dyDescent="0.25">
      <c r="R72" s="71"/>
    </row>
    <row r="73" spans="18:18" s="39" customFormat="1" x14ac:dyDescent="0.25">
      <c r="R73" s="71"/>
    </row>
    <row r="74" spans="18:18" s="39" customFormat="1" x14ac:dyDescent="0.25">
      <c r="R74" s="71"/>
    </row>
    <row r="75" spans="18:18" s="39" customFormat="1" x14ac:dyDescent="0.25">
      <c r="R75" s="71"/>
    </row>
    <row r="76" spans="18:18" s="39" customFormat="1" x14ac:dyDescent="0.25">
      <c r="R76" s="71"/>
    </row>
    <row r="77" spans="18:18" s="39" customFormat="1" x14ac:dyDescent="0.25">
      <c r="R77" s="71"/>
    </row>
    <row r="78" spans="18:18" s="39" customFormat="1" x14ac:dyDescent="0.25">
      <c r="R78" s="71"/>
    </row>
    <row r="79" spans="18:18" s="39" customFormat="1" x14ac:dyDescent="0.25">
      <c r="R79" s="71"/>
    </row>
    <row r="80" spans="18:18" s="39" customFormat="1" x14ac:dyDescent="0.25">
      <c r="R80" s="71"/>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row r="87" spans="18:18" s="39" customFormat="1" x14ac:dyDescent="0.25">
      <c r="R87" s="71"/>
    </row>
    <row r="88" spans="18:18" s="39" customFormat="1" x14ac:dyDescent="0.25">
      <c r="R88" s="71"/>
    </row>
    <row r="89" spans="18:18" s="39" customFormat="1" x14ac:dyDescent="0.25">
      <c r="R89" s="71"/>
    </row>
    <row r="90" spans="18:18" s="39" customFormat="1" x14ac:dyDescent="0.25">
      <c r="R90" s="71"/>
    </row>
    <row r="91" spans="18:18" s="39" customFormat="1" x14ac:dyDescent="0.25">
      <c r="R91" s="71"/>
    </row>
    <row r="92" spans="18:18" s="39" customFormat="1" x14ac:dyDescent="0.25">
      <c r="R92" s="71"/>
    </row>
    <row r="93" spans="18:18" s="39" customFormat="1" x14ac:dyDescent="0.25">
      <c r="R93" s="71"/>
    </row>
    <row r="94" spans="18:18" s="39" customFormat="1" x14ac:dyDescent="0.25">
      <c r="R94" s="71"/>
    </row>
    <row r="95" spans="18:18" s="39" customFormat="1" x14ac:dyDescent="0.25">
      <c r="R95" s="71"/>
    </row>
    <row r="96" spans="18:18" s="39" customFormat="1" x14ac:dyDescent="0.25">
      <c r="R96" s="71"/>
    </row>
    <row r="97" spans="18:18" s="39" customFormat="1" x14ac:dyDescent="0.25">
      <c r="R97" s="71"/>
    </row>
    <row r="98" spans="18:18" s="39" customFormat="1" x14ac:dyDescent="0.25">
      <c r="R98" s="71"/>
    </row>
    <row r="99" spans="18:18" s="39" customFormat="1" x14ac:dyDescent="0.25">
      <c r="R99" s="71"/>
    </row>
    <row r="100" spans="18:18" s="39" customFormat="1" x14ac:dyDescent="0.25">
      <c r="R100" s="71"/>
    </row>
    <row r="101" spans="18:18" s="39" customFormat="1" x14ac:dyDescent="0.25">
      <c r="R101" s="71"/>
    </row>
    <row r="102" spans="18:18" s="39" customFormat="1" x14ac:dyDescent="0.25">
      <c r="R102" s="71"/>
    </row>
    <row r="103" spans="18:18" s="39" customFormat="1" x14ac:dyDescent="0.25">
      <c r="R103" s="71"/>
    </row>
    <row r="104" spans="18:18" s="39" customFormat="1" x14ac:dyDescent="0.25">
      <c r="R104" s="71"/>
    </row>
    <row r="105" spans="18:18" s="39" customFormat="1" x14ac:dyDescent="0.25">
      <c r="R105" s="71"/>
    </row>
    <row r="106" spans="18:18" s="39" customFormat="1" x14ac:dyDescent="0.25">
      <c r="R106" s="71"/>
    </row>
    <row r="107" spans="18:18" s="39" customFormat="1" x14ac:dyDescent="0.25">
      <c r="R107" s="71"/>
    </row>
    <row r="108" spans="18:18" s="39" customFormat="1" x14ac:dyDescent="0.25">
      <c r="R108" s="71"/>
    </row>
    <row r="109" spans="18:18" s="39" customFormat="1" x14ac:dyDescent="0.25">
      <c r="R109" s="71"/>
    </row>
    <row r="110" spans="18:18" s="39" customFormat="1" x14ac:dyDescent="0.25">
      <c r="R110" s="71"/>
    </row>
    <row r="111" spans="18:18" s="39" customFormat="1" x14ac:dyDescent="0.25">
      <c r="R111" s="71"/>
    </row>
    <row r="112" spans="18:18" s="39" customFormat="1" x14ac:dyDescent="0.25">
      <c r="R112" s="71"/>
    </row>
    <row r="113" spans="18:18" s="39" customFormat="1" x14ac:dyDescent="0.25">
      <c r="R113" s="71"/>
    </row>
    <row r="114" spans="18:18" s="39" customFormat="1" x14ac:dyDescent="0.25">
      <c r="R114" s="71"/>
    </row>
    <row r="115" spans="18:18" s="39" customFormat="1" x14ac:dyDescent="0.25">
      <c r="R115" s="71"/>
    </row>
    <row r="116" spans="18:18" s="39" customFormat="1" x14ac:dyDescent="0.25">
      <c r="R116" s="71"/>
    </row>
    <row r="117" spans="18:18" s="39" customFormat="1" x14ac:dyDescent="0.25">
      <c r="R117" s="71"/>
    </row>
    <row r="118" spans="18:18" s="39" customFormat="1" x14ac:dyDescent="0.25">
      <c r="R118" s="71"/>
    </row>
    <row r="119" spans="18:18" s="39" customFormat="1" x14ac:dyDescent="0.25">
      <c r="R119" s="71"/>
    </row>
    <row r="120" spans="18:18" s="39" customFormat="1" x14ac:dyDescent="0.25">
      <c r="R120" s="71"/>
    </row>
    <row r="121" spans="18:18" s="39" customFormat="1" x14ac:dyDescent="0.25">
      <c r="R121" s="71"/>
    </row>
    <row r="122" spans="18:18" s="39" customFormat="1" x14ac:dyDescent="0.25">
      <c r="R122" s="71"/>
    </row>
    <row r="123" spans="18:18" s="39" customFormat="1" x14ac:dyDescent="0.25">
      <c r="R123" s="71"/>
    </row>
    <row r="124" spans="18:18" s="39" customFormat="1" x14ac:dyDescent="0.25">
      <c r="R124" s="71"/>
    </row>
    <row r="125" spans="18:18" s="39" customFormat="1" x14ac:dyDescent="0.25">
      <c r="R125" s="71"/>
    </row>
    <row r="126" spans="18:18" s="39" customFormat="1" x14ac:dyDescent="0.25">
      <c r="R126" s="71"/>
    </row>
    <row r="127" spans="18:18" s="39" customFormat="1" x14ac:dyDescent="0.25">
      <c r="R127" s="71"/>
    </row>
    <row r="128" spans="18:18" s="39" customFormat="1" x14ac:dyDescent="0.25">
      <c r="R128" s="71"/>
    </row>
    <row r="129" spans="18:18" s="39" customFormat="1" x14ac:dyDescent="0.25">
      <c r="R129" s="71"/>
    </row>
    <row r="130" spans="18:18" s="39" customFormat="1" x14ac:dyDescent="0.25">
      <c r="R130" s="71"/>
    </row>
    <row r="131" spans="18:18" s="39" customFormat="1" x14ac:dyDescent="0.25">
      <c r="R131" s="71"/>
    </row>
    <row r="132" spans="18:18" s="39" customFormat="1" x14ac:dyDescent="0.25">
      <c r="R132" s="71"/>
    </row>
    <row r="133" spans="18:18" s="39" customFormat="1" x14ac:dyDescent="0.25">
      <c r="R133" s="71"/>
    </row>
    <row r="134" spans="18:18" s="39" customFormat="1" x14ac:dyDescent="0.25">
      <c r="R134" s="71"/>
    </row>
    <row r="135" spans="18:18" s="39" customFormat="1" x14ac:dyDescent="0.25">
      <c r="R135" s="71"/>
    </row>
    <row r="136" spans="18:18" s="39" customFormat="1" x14ac:dyDescent="0.25">
      <c r="R136" s="71"/>
    </row>
    <row r="137" spans="18:18" s="39" customFormat="1" x14ac:dyDescent="0.25">
      <c r="R137" s="71"/>
    </row>
    <row r="138" spans="18:18" s="39" customFormat="1" x14ac:dyDescent="0.25">
      <c r="R138" s="71"/>
    </row>
    <row r="139" spans="18:18" s="39" customFormat="1" x14ac:dyDescent="0.25">
      <c r="R139" s="71"/>
    </row>
    <row r="140" spans="18:18" s="39" customFormat="1" x14ac:dyDescent="0.25">
      <c r="R140" s="71"/>
    </row>
    <row r="141" spans="18:18" s="39" customFormat="1" x14ac:dyDescent="0.25">
      <c r="R141" s="71"/>
    </row>
    <row r="142" spans="18:18" s="39" customFormat="1" x14ac:dyDescent="0.25">
      <c r="R142" s="71"/>
    </row>
    <row r="143" spans="18:18" s="39" customFormat="1" x14ac:dyDescent="0.25">
      <c r="R143" s="71"/>
    </row>
    <row r="144" spans="18:18" s="39" customFormat="1" x14ac:dyDescent="0.25">
      <c r="R144" s="71"/>
    </row>
  </sheetData>
  <sheetProtection algorithmName="SHA-512" hashValue="56nzTU5qzGYMI3d0za1183wgq9SxinNtU7IuBLvCkv8SLdqgKhYmdIfgW4PYLHKZoZM1YhvwgnD5Y2nLBfH0qw==" saltValue="rjfDo/grkdFR6YArnXhydQ==" spinCount="100000" sheet="1" objects="1" scenarios="1"/>
  <mergeCells count="49">
    <mergeCell ref="P19:P21"/>
    <mergeCell ref="R13:R23"/>
    <mergeCell ref="P25:P28"/>
    <mergeCell ref="P29:P32"/>
    <mergeCell ref="P34:P36"/>
    <mergeCell ref="R24:R36"/>
    <mergeCell ref="P5:P6"/>
    <mergeCell ref="P7:P9"/>
    <mergeCell ref="P10:P11"/>
    <mergeCell ref="R5:R12"/>
    <mergeCell ref="P14:P18"/>
    <mergeCell ref="P47:P49"/>
    <mergeCell ref="D24:D36"/>
    <mergeCell ref="I24:I36"/>
    <mergeCell ref="R37:R49"/>
    <mergeCell ref="P38:P41"/>
    <mergeCell ref="M24:M36"/>
    <mergeCell ref="P42:P45"/>
    <mergeCell ref="A3:J3"/>
    <mergeCell ref="A5:A49"/>
    <mergeCell ref="L37:L49"/>
    <mergeCell ref="L5:L12"/>
    <mergeCell ref="L24:L36"/>
    <mergeCell ref="C37:C49"/>
    <mergeCell ref="B5:B12"/>
    <mergeCell ref="D5:D12"/>
    <mergeCell ref="I5:I12"/>
    <mergeCell ref="J5:J12"/>
    <mergeCell ref="K5:K12"/>
    <mergeCell ref="C5:C12"/>
    <mergeCell ref="D37:D49"/>
    <mergeCell ref="I37:I49"/>
    <mergeCell ref="C24:C36"/>
    <mergeCell ref="K37:K49"/>
    <mergeCell ref="M5:M12"/>
    <mergeCell ref="M37:M49"/>
    <mergeCell ref="B37:B49"/>
    <mergeCell ref="B13:B23"/>
    <mergeCell ref="C13:C23"/>
    <mergeCell ref="D13:D23"/>
    <mergeCell ref="I13:I23"/>
    <mergeCell ref="J13:J23"/>
    <mergeCell ref="K13:K23"/>
    <mergeCell ref="L13:L23"/>
    <mergeCell ref="M13:M23"/>
    <mergeCell ref="B24:B36"/>
    <mergeCell ref="J24:J36"/>
    <mergeCell ref="K24:K36"/>
    <mergeCell ref="J37:J49"/>
  </mergeCells>
  <printOptions gridLines="1"/>
  <pageMargins left="0.25" right="0.25" top="0.75" bottom="0.75" header="0.3" footer="0.3"/>
  <pageSetup paperSize="9" scale="1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655EA-9F4D-4D73-820B-51D0A6C52F25}">
  <sheetPr codeName="Foglio14">
    <pageSetUpPr fitToPage="1"/>
  </sheetPr>
  <dimension ref="A1:R129"/>
  <sheetViews>
    <sheetView zoomScale="98" zoomScaleNormal="98" workbookViewId="0">
      <selection activeCell="A4" sqref="A4:R63"/>
    </sheetView>
  </sheetViews>
  <sheetFormatPr defaultColWidth="9.140625" defaultRowHeight="15" x14ac:dyDescent="0.25"/>
  <cols>
    <col min="1" max="1" width="23.7109375" style="39" customWidth="1"/>
    <col min="2" max="2" width="48.140625" style="39" customWidth="1"/>
    <col min="3" max="3" width="19.5703125" style="39" customWidth="1"/>
    <col min="4" max="4" width="23.5703125" style="39" customWidth="1"/>
    <col min="5" max="5" width="18.28515625" style="39" hidden="1" customWidth="1"/>
    <col min="6" max="6" width="9.140625" style="39" hidden="1" customWidth="1"/>
    <col min="7" max="7" width="0.140625" style="39" hidden="1" customWidth="1"/>
    <col min="8" max="8" width="2.42578125" style="39" hidden="1" customWidth="1"/>
    <col min="9" max="9" width="24.42578125" style="39" customWidth="1"/>
    <col min="10" max="10" width="18.140625" style="7" customWidth="1"/>
    <col min="11" max="11" width="11.85546875" style="39" customWidth="1"/>
    <col min="12" max="13" width="15.140625" style="39" customWidth="1"/>
    <col min="14" max="14" width="18.28515625" style="39" customWidth="1"/>
    <col min="15" max="15" width="22.28515625" style="39" customWidth="1"/>
    <col min="16" max="16" width="18.28515625" style="39" customWidth="1"/>
    <col min="17" max="17" width="19.42578125" style="39" customWidth="1"/>
    <col min="18" max="18" width="19.42578125" style="71" customWidth="1"/>
    <col min="19" max="19" width="18.42578125" style="39" customWidth="1"/>
    <col min="20" max="20" width="9.140625" style="39"/>
    <col min="21" max="21" width="38.140625" style="39" customWidth="1"/>
    <col min="22" max="16384" width="9.14062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112.9" customHeight="1" thickBot="1" x14ac:dyDescent="0.3">
      <c r="A4" s="77" t="s">
        <v>252</v>
      </c>
      <c r="B4" s="33"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102.6" customHeight="1" thickBot="1" x14ac:dyDescent="0.3">
      <c r="A5" s="150" t="s">
        <v>11</v>
      </c>
      <c r="B5" s="255" t="s">
        <v>104</v>
      </c>
      <c r="C5" s="255" t="s">
        <v>22</v>
      </c>
      <c r="D5" s="256">
        <v>1343708.69</v>
      </c>
      <c r="E5" s="42"/>
      <c r="F5" s="42"/>
      <c r="G5" s="42"/>
      <c r="H5" s="42"/>
      <c r="I5" s="256">
        <v>25936.76</v>
      </c>
      <c r="J5" s="256">
        <v>20749.41</v>
      </c>
      <c r="K5" s="256">
        <v>5187.3500000000004</v>
      </c>
      <c r="L5" s="254">
        <v>0.3</v>
      </c>
      <c r="M5" s="254">
        <v>0.24</v>
      </c>
      <c r="N5" s="42" t="s">
        <v>261</v>
      </c>
      <c r="O5" s="42" t="s">
        <v>143</v>
      </c>
      <c r="P5" s="254">
        <v>0.3</v>
      </c>
      <c r="Q5" s="43">
        <v>1906.35</v>
      </c>
      <c r="R5" s="218">
        <f>SUM(Q5:Q17)</f>
        <v>4918.2545649599997</v>
      </c>
    </row>
    <row r="6" spans="1:18" ht="82.9" customHeight="1" thickBot="1" x14ac:dyDescent="0.3">
      <c r="A6" s="211"/>
      <c r="B6" s="255"/>
      <c r="C6" s="255"/>
      <c r="D6" s="256"/>
      <c r="E6" s="42"/>
      <c r="F6" s="42"/>
      <c r="G6" s="42"/>
      <c r="H6" s="42"/>
      <c r="I6" s="256"/>
      <c r="J6" s="256"/>
      <c r="K6" s="256"/>
      <c r="L6" s="254"/>
      <c r="M6" s="254"/>
      <c r="N6" s="42" t="s">
        <v>261</v>
      </c>
      <c r="O6" s="107" t="s">
        <v>144</v>
      </c>
      <c r="P6" s="254"/>
      <c r="Q6" s="43">
        <v>29.18</v>
      </c>
      <c r="R6" s="237"/>
    </row>
    <row r="7" spans="1:18" ht="57" customHeight="1" thickBot="1" x14ac:dyDescent="0.3">
      <c r="A7" s="211"/>
      <c r="B7" s="255"/>
      <c r="C7" s="255"/>
      <c r="D7" s="256"/>
      <c r="E7" s="42"/>
      <c r="F7" s="42"/>
      <c r="G7" s="42"/>
      <c r="H7" s="42"/>
      <c r="I7" s="256"/>
      <c r="J7" s="256"/>
      <c r="K7" s="256"/>
      <c r="L7" s="254"/>
      <c r="M7" s="254"/>
      <c r="N7" s="42" t="s">
        <v>261</v>
      </c>
      <c r="O7" s="42" t="s">
        <v>27</v>
      </c>
      <c r="P7" s="254">
        <v>0.3</v>
      </c>
      <c r="Q7" s="42">
        <v>233.43</v>
      </c>
      <c r="R7" s="237"/>
    </row>
    <row r="8" spans="1:18" ht="58.15" customHeight="1" thickBot="1" x14ac:dyDescent="0.3">
      <c r="A8" s="211"/>
      <c r="B8" s="255"/>
      <c r="C8" s="255"/>
      <c r="D8" s="256"/>
      <c r="E8" s="42"/>
      <c r="F8" s="42"/>
      <c r="G8" s="42"/>
      <c r="H8" s="42"/>
      <c r="I8" s="256"/>
      <c r="J8" s="256"/>
      <c r="K8" s="256"/>
      <c r="L8" s="254"/>
      <c r="M8" s="254"/>
      <c r="N8" s="42" t="s">
        <v>255</v>
      </c>
      <c r="O8" s="42" t="s">
        <v>27</v>
      </c>
      <c r="P8" s="255"/>
      <c r="Q8" s="42">
        <v>233.43</v>
      </c>
      <c r="R8" s="237"/>
    </row>
    <row r="9" spans="1:18" ht="42" customHeight="1" thickBot="1" x14ac:dyDescent="0.3">
      <c r="A9" s="211"/>
      <c r="B9" s="255"/>
      <c r="C9" s="255"/>
      <c r="D9" s="256"/>
      <c r="E9" s="42"/>
      <c r="F9" s="42"/>
      <c r="G9" s="42"/>
      <c r="H9" s="42"/>
      <c r="I9" s="256"/>
      <c r="J9" s="256"/>
      <c r="K9" s="256"/>
      <c r="L9" s="254"/>
      <c r="M9" s="254"/>
      <c r="N9" s="42" t="s">
        <v>261</v>
      </c>
      <c r="O9" s="42" t="s">
        <v>27</v>
      </c>
      <c r="P9" s="255"/>
      <c r="Q9" s="42">
        <v>233.43</v>
      </c>
      <c r="R9" s="237"/>
    </row>
    <row r="10" spans="1:18" ht="66" customHeight="1" thickBot="1" x14ac:dyDescent="0.3">
      <c r="A10" s="211"/>
      <c r="B10" s="255"/>
      <c r="C10" s="255"/>
      <c r="D10" s="256"/>
      <c r="E10" s="42"/>
      <c r="F10" s="42"/>
      <c r="G10" s="42"/>
      <c r="H10" s="42"/>
      <c r="I10" s="256"/>
      <c r="J10" s="256"/>
      <c r="K10" s="256"/>
      <c r="L10" s="254"/>
      <c r="M10" s="254"/>
      <c r="N10" s="42" t="s">
        <v>261</v>
      </c>
      <c r="O10" s="42" t="s">
        <v>142</v>
      </c>
      <c r="P10" s="254">
        <v>0.22</v>
      </c>
      <c r="Q10" s="43">
        <v>570.60864124</v>
      </c>
      <c r="R10" s="237"/>
    </row>
    <row r="11" spans="1:18" ht="71.45" customHeight="1" thickBot="1" x14ac:dyDescent="0.3">
      <c r="A11" s="211"/>
      <c r="B11" s="255"/>
      <c r="C11" s="255"/>
      <c r="D11" s="256"/>
      <c r="E11" s="42"/>
      <c r="F11" s="42"/>
      <c r="G11" s="42"/>
      <c r="H11" s="42"/>
      <c r="I11" s="256"/>
      <c r="J11" s="256"/>
      <c r="K11" s="256"/>
      <c r="L11" s="254"/>
      <c r="M11" s="254"/>
      <c r="N11" s="42" t="s">
        <v>261</v>
      </c>
      <c r="O11" s="42" t="s">
        <v>142</v>
      </c>
      <c r="P11" s="254"/>
      <c r="Q11" s="43">
        <v>570.60864124</v>
      </c>
      <c r="R11" s="237"/>
    </row>
    <row r="12" spans="1:18" ht="64.150000000000006" customHeight="1" thickBot="1" x14ac:dyDescent="0.3">
      <c r="A12" s="211"/>
      <c r="B12" s="255"/>
      <c r="C12" s="255"/>
      <c r="D12" s="256"/>
      <c r="E12" s="42"/>
      <c r="F12" s="42"/>
      <c r="G12" s="42"/>
      <c r="H12" s="42"/>
      <c r="I12" s="256"/>
      <c r="J12" s="256"/>
      <c r="K12" s="256"/>
      <c r="L12" s="254"/>
      <c r="M12" s="254"/>
      <c r="N12" s="42" t="s">
        <v>261</v>
      </c>
      <c r="O12" s="42" t="s">
        <v>142</v>
      </c>
      <c r="P12" s="254"/>
      <c r="Q12" s="43">
        <v>570.60864124</v>
      </c>
      <c r="R12" s="237"/>
    </row>
    <row r="13" spans="1:18" ht="67.900000000000006" customHeight="1" thickBot="1" x14ac:dyDescent="0.3">
      <c r="A13" s="211"/>
      <c r="B13" s="255"/>
      <c r="C13" s="255"/>
      <c r="D13" s="256"/>
      <c r="E13" s="42"/>
      <c r="F13" s="42"/>
      <c r="G13" s="42"/>
      <c r="H13" s="42"/>
      <c r="I13" s="256"/>
      <c r="J13" s="256"/>
      <c r="K13" s="256"/>
      <c r="L13" s="254"/>
      <c r="M13" s="254"/>
      <c r="N13" s="42" t="s">
        <v>255</v>
      </c>
      <c r="O13" s="42" t="s">
        <v>142</v>
      </c>
      <c r="P13" s="254"/>
      <c r="Q13" s="43">
        <v>570.60864124</v>
      </c>
      <c r="R13" s="237"/>
    </row>
    <row r="14" spans="1:18" ht="55.15" customHeight="1" thickBot="1" x14ac:dyDescent="0.3">
      <c r="A14" s="211"/>
      <c r="B14" s="255"/>
      <c r="C14" s="255"/>
      <c r="D14" s="256"/>
      <c r="E14" s="42"/>
      <c r="F14" s="42"/>
      <c r="G14" s="42"/>
      <c r="H14" s="42"/>
      <c r="I14" s="256"/>
      <c r="J14" s="256"/>
      <c r="K14" s="256"/>
      <c r="L14" s="254"/>
      <c r="M14" s="254"/>
      <c r="N14" s="42" t="s">
        <v>261</v>
      </c>
      <c r="O14" s="42" t="s">
        <v>29</v>
      </c>
      <c r="P14" s="95">
        <v>0.4</v>
      </c>
      <c r="Q14" s="42"/>
      <c r="R14" s="237"/>
    </row>
    <row r="15" spans="1:18" ht="62.45" customHeight="1" thickBot="1" x14ac:dyDescent="0.3">
      <c r="A15" s="211"/>
      <c r="B15" s="255"/>
      <c r="C15" s="255"/>
      <c r="D15" s="256"/>
      <c r="E15" s="42"/>
      <c r="F15" s="42"/>
      <c r="G15" s="42"/>
      <c r="H15" s="42"/>
      <c r="I15" s="256"/>
      <c r="J15" s="256"/>
      <c r="K15" s="256"/>
      <c r="L15" s="254"/>
      <c r="M15" s="254"/>
      <c r="N15" s="42" t="s">
        <v>261</v>
      </c>
      <c r="O15" s="42" t="s">
        <v>19</v>
      </c>
      <c r="P15" s="254">
        <v>0.6</v>
      </c>
      <c r="Q15" s="42"/>
      <c r="R15" s="237"/>
    </row>
    <row r="16" spans="1:18" ht="57" customHeight="1" thickBot="1" x14ac:dyDescent="0.3">
      <c r="A16" s="211"/>
      <c r="B16" s="255"/>
      <c r="C16" s="255"/>
      <c r="D16" s="256"/>
      <c r="E16" s="42"/>
      <c r="F16" s="42"/>
      <c r="G16" s="42"/>
      <c r="H16" s="42"/>
      <c r="I16" s="256"/>
      <c r="J16" s="256"/>
      <c r="K16" s="256"/>
      <c r="L16" s="254"/>
      <c r="M16" s="254"/>
      <c r="N16" s="42" t="s">
        <v>261</v>
      </c>
      <c r="O16" s="42" t="s">
        <v>19</v>
      </c>
      <c r="P16" s="255"/>
      <c r="Q16" s="42"/>
      <c r="R16" s="237"/>
    </row>
    <row r="17" spans="1:18" ht="54.6" customHeight="1" thickBot="1" x14ac:dyDescent="0.3">
      <c r="A17" s="211"/>
      <c r="B17" s="255"/>
      <c r="C17" s="255"/>
      <c r="D17" s="256"/>
      <c r="E17" s="42"/>
      <c r="F17" s="42"/>
      <c r="G17" s="42"/>
      <c r="H17" s="42"/>
      <c r="I17" s="256"/>
      <c r="J17" s="256"/>
      <c r="K17" s="256"/>
      <c r="L17" s="254"/>
      <c r="M17" s="254"/>
      <c r="N17" s="42" t="s">
        <v>261</v>
      </c>
      <c r="O17" s="42" t="s">
        <v>19</v>
      </c>
      <c r="P17" s="255"/>
      <c r="Q17" s="42"/>
      <c r="R17" s="237"/>
    </row>
    <row r="18" spans="1:18" ht="75.599999999999994" customHeight="1" thickBot="1" x14ac:dyDescent="0.3">
      <c r="A18" s="211"/>
      <c r="B18" s="255" t="s">
        <v>102</v>
      </c>
      <c r="C18" s="255" t="s">
        <v>22</v>
      </c>
      <c r="D18" s="256">
        <v>1194580.46</v>
      </c>
      <c r="E18" s="42"/>
      <c r="F18" s="42"/>
      <c r="G18" s="42"/>
      <c r="H18" s="42"/>
      <c r="I18" s="256">
        <v>23252.45</v>
      </c>
      <c r="J18" s="256">
        <v>18601.96</v>
      </c>
      <c r="K18" s="256">
        <v>4650.49</v>
      </c>
      <c r="L18" s="254">
        <v>0.3</v>
      </c>
      <c r="M18" s="254">
        <v>0.24</v>
      </c>
      <c r="N18" s="42" t="s">
        <v>261</v>
      </c>
      <c r="O18" s="42" t="s">
        <v>143</v>
      </c>
      <c r="P18" s="95">
        <v>0.3</v>
      </c>
      <c r="Q18" s="43">
        <v>1709.05</v>
      </c>
      <c r="R18" s="218">
        <f>SUM(Q18:Q30)</f>
        <v>4409.2261035600004</v>
      </c>
    </row>
    <row r="19" spans="1:18" ht="85.15" customHeight="1" thickBot="1" x14ac:dyDescent="0.3">
      <c r="A19" s="211"/>
      <c r="B19" s="255"/>
      <c r="C19" s="255"/>
      <c r="D19" s="256"/>
      <c r="E19" s="42"/>
      <c r="F19" s="42"/>
      <c r="G19" s="42"/>
      <c r="H19" s="42"/>
      <c r="I19" s="256"/>
      <c r="J19" s="256"/>
      <c r="K19" s="256"/>
      <c r="L19" s="254"/>
      <c r="M19" s="254"/>
      <c r="N19" s="42" t="s">
        <v>261</v>
      </c>
      <c r="O19" s="42" t="s">
        <v>144</v>
      </c>
      <c r="P19" s="254">
        <v>0.3</v>
      </c>
      <c r="Q19" s="43">
        <v>26.16</v>
      </c>
      <c r="R19" s="218"/>
    </row>
    <row r="20" spans="1:18" ht="67.900000000000006" customHeight="1" thickBot="1" x14ac:dyDescent="0.3">
      <c r="A20" s="211"/>
      <c r="B20" s="255"/>
      <c r="C20" s="255"/>
      <c r="D20" s="256"/>
      <c r="E20" s="42"/>
      <c r="F20" s="42"/>
      <c r="G20" s="42"/>
      <c r="H20" s="42"/>
      <c r="I20" s="256"/>
      <c r="J20" s="256"/>
      <c r="K20" s="256"/>
      <c r="L20" s="254"/>
      <c r="M20" s="254"/>
      <c r="N20" s="42" t="s">
        <v>261</v>
      </c>
      <c r="O20" s="42" t="s">
        <v>27</v>
      </c>
      <c r="P20" s="254"/>
      <c r="Q20" s="43">
        <v>209.27203452000001</v>
      </c>
      <c r="R20" s="218"/>
    </row>
    <row r="21" spans="1:18" ht="65.45" customHeight="1" thickBot="1" x14ac:dyDescent="0.3">
      <c r="A21" s="211"/>
      <c r="B21" s="255"/>
      <c r="C21" s="255"/>
      <c r="D21" s="256"/>
      <c r="E21" s="42"/>
      <c r="F21" s="42"/>
      <c r="G21" s="42"/>
      <c r="H21" s="42"/>
      <c r="I21" s="256"/>
      <c r="J21" s="256"/>
      <c r="K21" s="256"/>
      <c r="L21" s="254"/>
      <c r="M21" s="254"/>
      <c r="N21" s="42" t="s">
        <v>255</v>
      </c>
      <c r="O21" s="42" t="s">
        <v>27</v>
      </c>
      <c r="P21" s="254"/>
      <c r="Q21" s="43">
        <v>209.27203452000001</v>
      </c>
      <c r="R21" s="218"/>
    </row>
    <row r="22" spans="1:18" ht="69" customHeight="1" thickBot="1" x14ac:dyDescent="0.3">
      <c r="A22" s="211"/>
      <c r="B22" s="255"/>
      <c r="C22" s="255"/>
      <c r="D22" s="256"/>
      <c r="E22" s="42"/>
      <c r="F22" s="42"/>
      <c r="G22" s="42"/>
      <c r="H22" s="42"/>
      <c r="I22" s="256"/>
      <c r="J22" s="256"/>
      <c r="K22" s="256"/>
      <c r="L22" s="254"/>
      <c r="M22" s="254"/>
      <c r="N22" s="42" t="s">
        <v>261</v>
      </c>
      <c r="O22" s="42" t="s">
        <v>27</v>
      </c>
      <c r="P22" s="254"/>
      <c r="Q22" s="43">
        <v>209.27203452000001</v>
      </c>
      <c r="R22" s="218"/>
    </row>
    <row r="23" spans="1:18" ht="65.45" customHeight="1" thickBot="1" x14ac:dyDescent="0.3">
      <c r="A23" s="211"/>
      <c r="B23" s="255"/>
      <c r="C23" s="255"/>
      <c r="D23" s="256"/>
      <c r="E23" s="42"/>
      <c r="F23" s="42"/>
      <c r="G23" s="42"/>
      <c r="H23" s="42"/>
      <c r="I23" s="256"/>
      <c r="J23" s="256"/>
      <c r="K23" s="256"/>
      <c r="L23" s="254"/>
      <c r="M23" s="254"/>
      <c r="N23" s="42" t="s">
        <v>261</v>
      </c>
      <c r="O23" s="42" t="s">
        <v>142</v>
      </c>
      <c r="P23" s="254">
        <v>0.22</v>
      </c>
      <c r="Q23" s="43">
        <v>511.55</v>
      </c>
      <c r="R23" s="218"/>
    </row>
    <row r="24" spans="1:18" ht="62.45" customHeight="1" thickBot="1" x14ac:dyDescent="0.3">
      <c r="A24" s="211"/>
      <c r="B24" s="255"/>
      <c r="C24" s="255"/>
      <c r="D24" s="256"/>
      <c r="E24" s="42"/>
      <c r="F24" s="42"/>
      <c r="G24" s="42"/>
      <c r="H24" s="42"/>
      <c r="I24" s="256"/>
      <c r="J24" s="256"/>
      <c r="K24" s="256"/>
      <c r="L24" s="254"/>
      <c r="M24" s="254"/>
      <c r="N24" s="42" t="s">
        <v>261</v>
      </c>
      <c r="O24" s="42" t="s">
        <v>142</v>
      </c>
      <c r="P24" s="254"/>
      <c r="Q24" s="43">
        <v>511.55</v>
      </c>
      <c r="R24" s="218"/>
    </row>
    <row r="25" spans="1:18" ht="65.45" customHeight="1" thickBot="1" x14ac:dyDescent="0.3">
      <c r="A25" s="211"/>
      <c r="B25" s="255"/>
      <c r="C25" s="255"/>
      <c r="D25" s="256"/>
      <c r="E25" s="42"/>
      <c r="F25" s="42"/>
      <c r="G25" s="42"/>
      <c r="H25" s="42"/>
      <c r="I25" s="256"/>
      <c r="J25" s="256"/>
      <c r="K25" s="256"/>
      <c r="L25" s="254"/>
      <c r="M25" s="254"/>
      <c r="N25" s="42" t="s">
        <v>261</v>
      </c>
      <c r="O25" s="42" t="s">
        <v>142</v>
      </c>
      <c r="P25" s="254"/>
      <c r="Q25" s="43">
        <v>511.55</v>
      </c>
      <c r="R25" s="218"/>
    </row>
    <row r="26" spans="1:18" ht="58.15" customHeight="1" thickBot="1" x14ac:dyDescent="0.3">
      <c r="A26" s="211"/>
      <c r="B26" s="255"/>
      <c r="C26" s="255"/>
      <c r="D26" s="256"/>
      <c r="E26" s="42"/>
      <c r="F26" s="42"/>
      <c r="G26" s="42"/>
      <c r="H26" s="42"/>
      <c r="I26" s="256"/>
      <c r="J26" s="256"/>
      <c r="K26" s="256"/>
      <c r="L26" s="254"/>
      <c r="M26" s="254"/>
      <c r="N26" s="42" t="s">
        <v>255</v>
      </c>
      <c r="O26" s="42" t="s">
        <v>142</v>
      </c>
      <c r="P26" s="254"/>
      <c r="Q26" s="42">
        <v>511.55</v>
      </c>
      <c r="R26" s="218"/>
    </row>
    <row r="27" spans="1:18" ht="64.900000000000006" customHeight="1" thickBot="1" x14ac:dyDescent="0.3">
      <c r="A27" s="211"/>
      <c r="B27" s="255"/>
      <c r="C27" s="255"/>
      <c r="D27" s="256"/>
      <c r="E27" s="42"/>
      <c r="F27" s="42"/>
      <c r="G27" s="42"/>
      <c r="H27" s="42"/>
      <c r="I27" s="256"/>
      <c r="J27" s="256"/>
      <c r="K27" s="256"/>
      <c r="L27" s="254"/>
      <c r="M27" s="254"/>
      <c r="N27" s="42" t="s">
        <v>261</v>
      </c>
      <c r="O27" s="42" t="s">
        <v>29</v>
      </c>
      <c r="P27" s="95">
        <v>0.4</v>
      </c>
      <c r="Q27" s="42"/>
      <c r="R27" s="218"/>
    </row>
    <row r="28" spans="1:18" ht="71.45" customHeight="1" thickBot="1" x14ac:dyDescent="0.3">
      <c r="A28" s="211"/>
      <c r="B28" s="255"/>
      <c r="C28" s="255"/>
      <c r="D28" s="256"/>
      <c r="E28" s="42"/>
      <c r="F28" s="42"/>
      <c r="G28" s="42"/>
      <c r="H28" s="42"/>
      <c r="I28" s="256"/>
      <c r="J28" s="256"/>
      <c r="K28" s="256"/>
      <c r="L28" s="254"/>
      <c r="M28" s="254"/>
      <c r="N28" s="42" t="s">
        <v>261</v>
      </c>
      <c r="O28" s="42" t="s">
        <v>19</v>
      </c>
      <c r="P28" s="254">
        <v>0.6</v>
      </c>
      <c r="Q28" s="42"/>
      <c r="R28" s="218"/>
    </row>
    <row r="29" spans="1:18" ht="72" customHeight="1" thickBot="1" x14ac:dyDescent="0.3">
      <c r="A29" s="211"/>
      <c r="B29" s="255"/>
      <c r="C29" s="255"/>
      <c r="D29" s="256"/>
      <c r="E29" s="42"/>
      <c r="F29" s="42"/>
      <c r="G29" s="42"/>
      <c r="H29" s="42"/>
      <c r="I29" s="256"/>
      <c r="J29" s="256"/>
      <c r="K29" s="256"/>
      <c r="L29" s="254"/>
      <c r="M29" s="254"/>
      <c r="N29" s="42" t="s">
        <v>261</v>
      </c>
      <c r="O29" s="42" t="s">
        <v>19</v>
      </c>
      <c r="P29" s="254"/>
      <c r="Q29" s="42"/>
      <c r="R29" s="218"/>
    </row>
    <row r="30" spans="1:18" ht="74.45" customHeight="1" thickBot="1" x14ac:dyDescent="0.3">
      <c r="A30" s="211"/>
      <c r="B30" s="255"/>
      <c r="C30" s="255"/>
      <c r="D30" s="256"/>
      <c r="E30" s="42"/>
      <c r="F30" s="42"/>
      <c r="G30" s="42"/>
      <c r="H30" s="42"/>
      <c r="I30" s="256"/>
      <c r="J30" s="256"/>
      <c r="K30" s="256"/>
      <c r="L30" s="254"/>
      <c r="M30" s="254"/>
      <c r="N30" s="42" t="s">
        <v>261</v>
      </c>
      <c r="O30" s="42" t="s">
        <v>19</v>
      </c>
      <c r="P30" s="254"/>
      <c r="Q30" s="42"/>
      <c r="R30" s="218"/>
    </row>
    <row r="31" spans="1:18" ht="50.25" customHeight="1" thickBot="1" x14ac:dyDescent="0.3">
      <c r="A31" s="211"/>
      <c r="B31" s="255" t="s">
        <v>145</v>
      </c>
      <c r="C31" s="255" t="s">
        <v>22</v>
      </c>
      <c r="D31" s="256">
        <v>41894786.710000001</v>
      </c>
      <c r="E31" s="43"/>
      <c r="F31" s="43"/>
      <c r="G31" s="43"/>
      <c r="H31" s="43"/>
      <c r="I31" s="256">
        <v>718961.37</v>
      </c>
      <c r="J31" s="256">
        <v>575169.1</v>
      </c>
      <c r="K31" s="256">
        <v>143792.26999999999</v>
      </c>
      <c r="L31" s="254">
        <v>0.3</v>
      </c>
      <c r="M31" s="254">
        <v>0.24</v>
      </c>
      <c r="N31" s="42" t="s">
        <v>261</v>
      </c>
      <c r="O31" s="107" t="s">
        <v>146</v>
      </c>
      <c r="P31" s="95">
        <v>0.3</v>
      </c>
      <c r="Q31" s="42">
        <v>0</v>
      </c>
      <c r="R31" s="206">
        <f>SUM(Q31:Q44)</f>
        <v>0</v>
      </c>
    </row>
    <row r="32" spans="1:18" ht="69.599999999999994" customHeight="1" thickBot="1" x14ac:dyDescent="0.3">
      <c r="A32" s="211"/>
      <c r="B32" s="255"/>
      <c r="C32" s="255"/>
      <c r="D32" s="256"/>
      <c r="E32" s="42"/>
      <c r="F32" s="42"/>
      <c r="G32" s="42"/>
      <c r="H32" s="42"/>
      <c r="I32" s="256"/>
      <c r="J32" s="256"/>
      <c r="K32" s="256"/>
      <c r="L32" s="254"/>
      <c r="M32" s="254"/>
      <c r="N32" s="42" t="s">
        <v>261</v>
      </c>
      <c r="O32" s="107" t="s">
        <v>147</v>
      </c>
      <c r="P32" s="254">
        <v>0.3</v>
      </c>
      <c r="Q32" s="42">
        <v>0</v>
      </c>
      <c r="R32" s="206"/>
    </row>
    <row r="33" spans="1:18" ht="81" customHeight="1" thickBot="1" x14ac:dyDescent="0.3">
      <c r="A33" s="211"/>
      <c r="B33" s="255"/>
      <c r="C33" s="255"/>
      <c r="D33" s="256"/>
      <c r="E33" s="42"/>
      <c r="F33" s="42"/>
      <c r="G33" s="42"/>
      <c r="H33" s="42"/>
      <c r="I33" s="256"/>
      <c r="J33" s="256"/>
      <c r="K33" s="256"/>
      <c r="L33" s="254"/>
      <c r="M33" s="254"/>
      <c r="N33" s="42" t="s">
        <v>261</v>
      </c>
      <c r="O33" s="42" t="s">
        <v>27</v>
      </c>
      <c r="P33" s="254"/>
      <c r="Q33" s="42">
        <v>0</v>
      </c>
      <c r="R33" s="206"/>
    </row>
    <row r="34" spans="1:18" ht="91.15" customHeight="1" thickBot="1" x14ac:dyDescent="0.3">
      <c r="A34" s="211"/>
      <c r="B34" s="255"/>
      <c r="C34" s="255"/>
      <c r="D34" s="256"/>
      <c r="E34" s="42"/>
      <c r="F34" s="42"/>
      <c r="G34" s="42"/>
      <c r="H34" s="42"/>
      <c r="I34" s="256"/>
      <c r="J34" s="256"/>
      <c r="K34" s="256"/>
      <c r="L34" s="254"/>
      <c r="M34" s="254"/>
      <c r="N34" s="42" t="s">
        <v>261</v>
      </c>
      <c r="O34" s="42" t="s">
        <v>27</v>
      </c>
      <c r="P34" s="254"/>
      <c r="Q34" s="42">
        <v>0</v>
      </c>
      <c r="R34" s="206"/>
    </row>
    <row r="35" spans="1:18" ht="88.15" customHeight="1" thickBot="1" x14ac:dyDescent="0.3">
      <c r="A35" s="211"/>
      <c r="B35" s="255"/>
      <c r="C35" s="255"/>
      <c r="D35" s="256"/>
      <c r="E35" s="42"/>
      <c r="F35" s="42"/>
      <c r="G35" s="42"/>
      <c r="H35" s="42"/>
      <c r="I35" s="256"/>
      <c r="J35" s="256"/>
      <c r="K35" s="256"/>
      <c r="L35" s="254"/>
      <c r="M35" s="254"/>
      <c r="N35" s="42" t="s">
        <v>255</v>
      </c>
      <c r="O35" s="42" t="s">
        <v>27</v>
      </c>
      <c r="P35" s="254"/>
      <c r="Q35" s="42">
        <v>0</v>
      </c>
      <c r="R35" s="206"/>
    </row>
    <row r="36" spans="1:18" ht="82.15" customHeight="1" thickBot="1" x14ac:dyDescent="0.3">
      <c r="A36" s="211"/>
      <c r="B36" s="255"/>
      <c r="C36" s="255"/>
      <c r="D36" s="256"/>
      <c r="E36" s="42"/>
      <c r="F36" s="42"/>
      <c r="G36" s="42"/>
      <c r="H36" s="42"/>
      <c r="I36" s="256"/>
      <c r="J36" s="256"/>
      <c r="K36" s="256"/>
      <c r="L36" s="254"/>
      <c r="M36" s="254"/>
      <c r="N36" s="42" t="s">
        <v>261</v>
      </c>
      <c r="O36" s="42" t="s">
        <v>27</v>
      </c>
      <c r="P36" s="254"/>
      <c r="Q36" s="42">
        <v>0</v>
      </c>
      <c r="R36" s="206"/>
    </row>
    <row r="37" spans="1:18" ht="76.900000000000006" customHeight="1" thickBot="1" x14ac:dyDescent="0.3">
      <c r="A37" s="211"/>
      <c r="B37" s="255"/>
      <c r="C37" s="255"/>
      <c r="D37" s="256"/>
      <c r="E37" s="42"/>
      <c r="F37" s="42"/>
      <c r="G37" s="42"/>
      <c r="H37" s="42"/>
      <c r="I37" s="256"/>
      <c r="J37" s="256"/>
      <c r="K37" s="256"/>
      <c r="L37" s="254"/>
      <c r="M37" s="254"/>
      <c r="N37" s="42" t="s">
        <v>261</v>
      </c>
      <c r="O37" s="42" t="s">
        <v>142</v>
      </c>
      <c r="P37" s="254">
        <v>0.22</v>
      </c>
      <c r="Q37" s="42">
        <v>0</v>
      </c>
      <c r="R37" s="206"/>
    </row>
    <row r="38" spans="1:18" ht="76.900000000000006" customHeight="1" thickBot="1" x14ac:dyDescent="0.3">
      <c r="A38" s="211"/>
      <c r="B38" s="255"/>
      <c r="C38" s="255"/>
      <c r="D38" s="256"/>
      <c r="E38" s="42"/>
      <c r="F38" s="42"/>
      <c r="G38" s="42"/>
      <c r="H38" s="42"/>
      <c r="I38" s="256"/>
      <c r="J38" s="256"/>
      <c r="K38" s="256"/>
      <c r="L38" s="254"/>
      <c r="M38" s="254"/>
      <c r="N38" s="42" t="s">
        <v>261</v>
      </c>
      <c r="O38" s="42" t="s">
        <v>142</v>
      </c>
      <c r="P38" s="255"/>
      <c r="Q38" s="42">
        <v>0</v>
      </c>
      <c r="R38" s="206"/>
    </row>
    <row r="39" spans="1:18" ht="85.15" customHeight="1" thickBot="1" x14ac:dyDescent="0.3">
      <c r="A39" s="211"/>
      <c r="B39" s="255"/>
      <c r="C39" s="255"/>
      <c r="D39" s="256"/>
      <c r="E39" s="42"/>
      <c r="F39" s="42"/>
      <c r="G39" s="42"/>
      <c r="H39" s="42"/>
      <c r="I39" s="256"/>
      <c r="J39" s="256"/>
      <c r="K39" s="256"/>
      <c r="L39" s="254"/>
      <c r="M39" s="254"/>
      <c r="N39" s="42" t="s">
        <v>261</v>
      </c>
      <c r="O39" s="42" t="s">
        <v>142</v>
      </c>
      <c r="P39" s="255"/>
      <c r="Q39" s="42">
        <v>0</v>
      </c>
      <c r="R39" s="206"/>
    </row>
    <row r="40" spans="1:18" ht="72" customHeight="1" thickBot="1" x14ac:dyDescent="0.3">
      <c r="A40" s="211"/>
      <c r="B40" s="255"/>
      <c r="C40" s="255"/>
      <c r="D40" s="256"/>
      <c r="E40" s="42"/>
      <c r="F40" s="42"/>
      <c r="G40" s="42"/>
      <c r="H40" s="42"/>
      <c r="I40" s="256"/>
      <c r="J40" s="256"/>
      <c r="K40" s="256"/>
      <c r="L40" s="254"/>
      <c r="M40" s="254"/>
      <c r="N40" s="42" t="s">
        <v>255</v>
      </c>
      <c r="O40" s="42" t="s">
        <v>142</v>
      </c>
      <c r="P40" s="255"/>
      <c r="Q40" s="42">
        <v>0</v>
      </c>
      <c r="R40" s="206"/>
    </row>
    <row r="41" spans="1:18" ht="72" customHeight="1" thickBot="1" x14ac:dyDescent="0.3">
      <c r="A41" s="211"/>
      <c r="B41" s="255"/>
      <c r="C41" s="255"/>
      <c r="D41" s="256"/>
      <c r="E41" s="42"/>
      <c r="F41" s="42"/>
      <c r="G41" s="42"/>
      <c r="H41" s="42"/>
      <c r="I41" s="256"/>
      <c r="J41" s="256"/>
      <c r="K41" s="256"/>
      <c r="L41" s="254"/>
      <c r="M41" s="254"/>
      <c r="N41" s="42" t="s">
        <v>261</v>
      </c>
      <c r="O41" s="42" t="s">
        <v>29</v>
      </c>
      <c r="P41" s="95">
        <v>0.4</v>
      </c>
      <c r="Q41" s="42">
        <v>0</v>
      </c>
      <c r="R41" s="206"/>
    </row>
    <row r="42" spans="1:18" ht="76.900000000000006" customHeight="1" thickBot="1" x14ac:dyDescent="0.3">
      <c r="A42" s="211"/>
      <c r="B42" s="255"/>
      <c r="C42" s="255"/>
      <c r="D42" s="256"/>
      <c r="E42" s="42"/>
      <c r="F42" s="42"/>
      <c r="G42" s="42"/>
      <c r="H42" s="42"/>
      <c r="I42" s="256"/>
      <c r="J42" s="256"/>
      <c r="K42" s="256"/>
      <c r="L42" s="254"/>
      <c r="M42" s="254"/>
      <c r="N42" s="42" t="s">
        <v>261</v>
      </c>
      <c r="O42" s="42" t="s">
        <v>19</v>
      </c>
      <c r="P42" s="254">
        <v>0.6</v>
      </c>
      <c r="Q42" s="42">
        <v>0</v>
      </c>
      <c r="R42" s="206"/>
    </row>
    <row r="43" spans="1:18" ht="76.900000000000006" customHeight="1" thickBot="1" x14ac:dyDescent="0.3">
      <c r="A43" s="211"/>
      <c r="B43" s="255"/>
      <c r="C43" s="255"/>
      <c r="D43" s="256"/>
      <c r="E43" s="42"/>
      <c r="F43" s="42"/>
      <c r="G43" s="42"/>
      <c r="H43" s="42"/>
      <c r="I43" s="256"/>
      <c r="J43" s="256"/>
      <c r="K43" s="256"/>
      <c r="L43" s="254"/>
      <c r="M43" s="254"/>
      <c r="N43" s="42" t="s">
        <v>261</v>
      </c>
      <c r="O43" s="42" t="s">
        <v>19</v>
      </c>
      <c r="P43" s="254"/>
      <c r="Q43" s="42">
        <v>0</v>
      </c>
      <c r="R43" s="206"/>
    </row>
    <row r="44" spans="1:18" ht="65.45" customHeight="1" thickBot="1" x14ac:dyDescent="0.3">
      <c r="A44" s="211"/>
      <c r="B44" s="255"/>
      <c r="C44" s="255"/>
      <c r="D44" s="256"/>
      <c r="E44" s="42"/>
      <c r="F44" s="42"/>
      <c r="G44" s="42"/>
      <c r="H44" s="42"/>
      <c r="I44" s="256"/>
      <c r="J44" s="256"/>
      <c r="K44" s="256"/>
      <c r="L44" s="254"/>
      <c r="M44" s="254"/>
      <c r="N44" s="42" t="s">
        <v>261</v>
      </c>
      <c r="O44" s="42" t="s">
        <v>19</v>
      </c>
      <c r="P44" s="254"/>
      <c r="Q44" s="42">
        <v>0</v>
      </c>
      <c r="R44" s="207"/>
    </row>
    <row r="45" spans="1:18" ht="50.25" customHeight="1" thickBot="1" x14ac:dyDescent="0.3">
      <c r="A45" s="211"/>
      <c r="B45" s="255" t="s">
        <v>148</v>
      </c>
      <c r="C45" s="255" t="s">
        <v>22</v>
      </c>
      <c r="D45" s="256">
        <v>3960973.91</v>
      </c>
      <c r="E45" s="43">
        <v>826211.66</v>
      </c>
      <c r="F45" s="43">
        <v>826211.66</v>
      </c>
      <c r="G45" s="43">
        <v>826211.66</v>
      </c>
      <c r="H45" s="43">
        <v>826211.66</v>
      </c>
      <c r="I45" s="256">
        <v>73047.53</v>
      </c>
      <c r="J45" s="256">
        <v>58438.02</v>
      </c>
      <c r="K45" s="256">
        <v>14609.51</v>
      </c>
      <c r="L45" s="254">
        <v>0.3</v>
      </c>
      <c r="M45" s="254">
        <v>0.24</v>
      </c>
      <c r="N45" s="42" t="s">
        <v>261</v>
      </c>
      <c r="O45" s="42" t="s">
        <v>146</v>
      </c>
      <c r="P45" s="95">
        <v>0.3</v>
      </c>
      <c r="Q45" s="42">
        <v>0</v>
      </c>
      <c r="R45" s="289">
        <f>SUM(Q45:Q58)</f>
        <v>0</v>
      </c>
    </row>
    <row r="46" spans="1:18" ht="78" customHeight="1" thickBot="1" x14ac:dyDescent="0.3">
      <c r="A46" s="211"/>
      <c r="B46" s="255"/>
      <c r="C46" s="255"/>
      <c r="D46" s="256"/>
      <c r="E46" s="42"/>
      <c r="F46" s="42"/>
      <c r="G46" s="42"/>
      <c r="H46" s="42"/>
      <c r="I46" s="256"/>
      <c r="J46" s="256"/>
      <c r="K46" s="256"/>
      <c r="L46" s="254"/>
      <c r="M46" s="254"/>
      <c r="N46" s="42" t="s">
        <v>261</v>
      </c>
      <c r="O46" s="42" t="s">
        <v>147</v>
      </c>
      <c r="P46" s="95">
        <v>0.3</v>
      </c>
      <c r="Q46" s="42">
        <v>0</v>
      </c>
      <c r="R46" s="206"/>
    </row>
    <row r="47" spans="1:18" ht="80.45" customHeight="1" thickBot="1" x14ac:dyDescent="0.3">
      <c r="A47" s="211"/>
      <c r="B47" s="255"/>
      <c r="C47" s="255"/>
      <c r="D47" s="256"/>
      <c r="E47" s="42"/>
      <c r="F47" s="42"/>
      <c r="G47" s="42"/>
      <c r="H47" s="42"/>
      <c r="I47" s="256"/>
      <c r="J47" s="256"/>
      <c r="K47" s="256"/>
      <c r="L47" s="254"/>
      <c r="M47" s="254"/>
      <c r="N47" s="42" t="s">
        <v>261</v>
      </c>
      <c r="O47" s="42" t="s">
        <v>27</v>
      </c>
      <c r="P47" s="254">
        <v>0.3</v>
      </c>
      <c r="Q47" s="42">
        <v>0</v>
      </c>
      <c r="R47" s="206"/>
    </row>
    <row r="48" spans="1:18" ht="88.15" customHeight="1" thickBot="1" x14ac:dyDescent="0.3">
      <c r="A48" s="211"/>
      <c r="B48" s="255"/>
      <c r="C48" s="255"/>
      <c r="D48" s="256"/>
      <c r="E48" s="42"/>
      <c r="F48" s="42"/>
      <c r="G48" s="42"/>
      <c r="H48" s="42"/>
      <c r="I48" s="256"/>
      <c r="J48" s="256"/>
      <c r="K48" s="256"/>
      <c r="L48" s="254"/>
      <c r="M48" s="254"/>
      <c r="N48" s="42" t="s">
        <v>261</v>
      </c>
      <c r="O48" s="42" t="s">
        <v>27</v>
      </c>
      <c r="P48" s="255"/>
      <c r="Q48" s="42">
        <v>0</v>
      </c>
      <c r="R48" s="206"/>
    </row>
    <row r="49" spans="1:18" ht="98.45" customHeight="1" thickBot="1" x14ac:dyDescent="0.3">
      <c r="A49" s="211"/>
      <c r="B49" s="255"/>
      <c r="C49" s="255"/>
      <c r="D49" s="256"/>
      <c r="E49" s="42"/>
      <c r="F49" s="42"/>
      <c r="G49" s="42"/>
      <c r="H49" s="42"/>
      <c r="I49" s="256"/>
      <c r="J49" s="256"/>
      <c r="K49" s="256"/>
      <c r="L49" s="254"/>
      <c r="M49" s="254"/>
      <c r="N49" s="42" t="s">
        <v>255</v>
      </c>
      <c r="O49" s="42" t="s">
        <v>27</v>
      </c>
      <c r="P49" s="255"/>
      <c r="Q49" s="42">
        <v>0</v>
      </c>
      <c r="R49" s="206"/>
    </row>
    <row r="50" spans="1:18" ht="89.45" customHeight="1" thickBot="1" x14ac:dyDescent="0.3">
      <c r="A50" s="211"/>
      <c r="B50" s="255"/>
      <c r="C50" s="255"/>
      <c r="D50" s="256"/>
      <c r="E50" s="42"/>
      <c r="F50" s="42"/>
      <c r="G50" s="42"/>
      <c r="H50" s="42"/>
      <c r="I50" s="256"/>
      <c r="J50" s="256"/>
      <c r="K50" s="256"/>
      <c r="L50" s="254"/>
      <c r="M50" s="254"/>
      <c r="N50" s="42" t="s">
        <v>261</v>
      </c>
      <c r="O50" s="42" t="s">
        <v>27</v>
      </c>
      <c r="P50" s="255"/>
      <c r="Q50" s="42">
        <v>0</v>
      </c>
      <c r="R50" s="206"/>
    </row>
    <row r="51" spans="1:18" ht="77.45" customHeight="1" thickBot="1" x14ac:dyDescent="0.3">
      <c r="A51" s="211"/>
      <c r="B51" s="255"/>
      <c r="C51" s="255"/>
      <c r="D51" s="256"/>
      <c r="E51" s="42"/>
      <c r="F51" s="42"/>
      <c r="G51" s="42"/>
      <c r="H51" s="42"/>
      <c r="I51" s="256"/>
      <c r="J51" s="256"/>
      <c r="K51" s="256"/>
      <c r="L51" s="254"/>
      <c r="M51" s="254"/>
      <c r="N51" s="42" t="s">
        <v>261</v>
      </c>
      <c r="O51" s="42" t="s">
        <v>142</v>
      </c>
      <c r="P51" s="254">
        <v>0.22</v>
      </c>
      <c r="Q51" s="42">
        <v>0</v>
      </c>
      <c r="R51" s="206"/>
    </row>
    <row r="52" spans="1:18" ht="79.900000000000006" customHeight="1" thickBot="1" x14ac:dyDescent="0.3">
      <c r="A52" s="211"/>
      <c r="B52" s="255"/>
      <c r="C52" s="255"/>
      <c r="D52" s="256"/>
      <c r="E52" s="42"/>
      <c r="F52" s="42"/>
      <c r="G52" s="42"/>
      <c r="H52" s="42"/>
      <c r="I52" s="256"/>
      <c r="J52" s="256"/>
      <c r="K52" s="256"/>
      <c r="L52" s="254"/>
      <c r="M52" s="254"/>
      <c r="N52" s="42" t="s">
        <v>261</v>
      </c>
      <c r="O52" s="42" t="s">
        <v>142</v>
      </c>
      <c r="P52" s="254"/>
      <c r="Q52" s="42">
        <v>0</v>
      </c>
      <c r="R52" s="206"/>
    </row>
    <row r="53" spans="1:18" ht="85.15" customHeight="1" thickBot="1" x14ac:dyDescent="0.3">
      <c r="A53" s="211"/>
      <c r="B53" s="255"/>
      <c r="C53" s="255"/>
      <c r="D53" s="256"/>
      <c r="E53" s="42"/>
      <c r="F53" s="42"/>
      <c r="G53" s="42"/>
      <c r="H53" s="42"/>
      <c r="I53" s="256"/>
      <c r="J53" s="256"/>
      <c r="K53" s="256"/>
      <c r="L53" s="254"/>
      <c r="M53" s="254"/>
      <c r="N53" s="42" t="s">
        <v>261</v>
      </c>
      <c r="O53" s="42" t="s">
        <v>142</v>
      </c>
      <c r="P53" s="254"/>
      <c r="Q53" s="42">
        <v>0</v>
      </c>
      <c r="R53" s="206"/>
    </row>
    <row r="54" spans="1:18" ht="82.15" customHeight="1" thickBot="1" x14ac:dyDescent="0.3">
      <c r="A54" s="211"/>
      <c r="B54" s="255"/>
      <c r="C54" s="255"/>
      <c r="D54" s="256"/>
      <c r="E54" s="42"/>
      <c r="F54" s="42"/>
      <c r="G54" s="42"/>
      <c r="H54" s="42"/>
      <c r="I54" s="256"/>
      <c r="J54" s="256"/>
      <c r="K54" s="256"/>
      <c r="L54" s="254"/>
      <c r="M54" s="254"/>
      <c r="N54" s="42" t="s">
        <v>255</v>
      </c>
      <c r="O54" s="42" t="s">
        <v>142</v>
      </c>
      <c r="P54" s="254"/>
      <c r="Q54" s="42">
        <v>0</v>
      </c>
      <c r="R54" s="206"/>
    </row>
    <row r="55" spans="1:18" ht="72" customHeight="1" thickBot="1" x14ac:dyDescent="0.3">
      <c r="A55" s="211"/>
      <c r="B55" s="255"/>
      <c r="C55" s="255"/>
      <c r="D55" s="256"/>
      <c r="E55" s="42"/>
      <c r="F55" s="42"/>
      <c r="G55" s="42"/>
      <c r="H55" s="42"/>
      <c r="I55" s="256"/>
      <c r="J55" s="256"/>
      <c r="K55" s="256"/>
      <c r="L55" s="254"/>
      <c r="M55" s="254"/>
      <c r="N55" s="42" t="s">
        <v>261</v>
      </c>
      <c r="O55" s="42" t="s">
        <v>29</v>
      </c>
      <c r="P55" s="95">
        <v>0.4</v>
      </c>
      <c r="Q55" s="42">
        <v>0</v>
      </c>
      <c r="R55" s="206"/>
    </row>
    <row r="56" spans="1:18" ht="64.150000000000006" customHeight="1" thickBot="1" x14ac:dyDescent="0.3">
      <c r="A56" s="211"/>
      <c r="B56" s="255"/>
      <c r="C56" s="255"/>
      <c r="D56" s="256"/>
      <c r="E56" s="42"/>
      <c r="F56" s="42"/>
      <c r="G56" s="42"/>
      <c r="H56" s="42"/>
      <c r="I56" s="256"/>
      <c r="J56" s="256"/>
      <c r="K56" s="256"/>
      <c r="L56" s="254"/>
      <c r="M56" s="254"/>
      <c r="N56" s="42" t="s">
        <v>261</v>
      </c>
      <c r="O56" s="42" t="s">
        <v>19</v>
      </c>
      <c r="P56" s="254">
        <v>0.6</v>
      </c>
      <c r="Q56" s="42">
        <v>0</v>
      </c>
      <c r="R56" s="206"/>
    </row>
    <row r="57" spans="1:18" ht="67.900000000000006" customHeight="1" thickBot="1" x14ac:dyDescent="0.3">
      <c r="A57" s="211"/>
      <c r="B57" s="255"/>
      <c r="C57" s="255"/>
      <c r="D57" s="256"/>
      <c r="E57" s="42"/>
      <c r="F57" s="42"/>
      <c r="G57" s="42"/>
      <c r="H57" s="42"/>
      <c r="I57" s="256"/>
      <c r="J57" s="256"/>
      <c r="K57" s="256"/>
      <c r="L57" s="254"/>
      <c r="M57" s="254"/>
      <c r="N57" s="42" t="s">
        <v>261</v>
      </c>
      <c r="O57" s="42" t="s">
        <v>19</v>
      </c>
      <c r="P57" s="254"/>
      <c r="Q57" s="42">
        <v>0</v>
      </c>
      <c r="R57" s="206"/>
    </row>
    <row r="58" spans="1:18" ht="72.599999999999994" customHeight="1" thickBot="1" x14ac:dyDescent="0.3">
      <c r="A58" s="212"/>
      <c r="B58" s="255"/>
      <c r="C58" s="255"/>
      <c r="D58" s="256"/>
      <c r="E58" s="42"/>
      <c r="F58" s="42"/>
      <c r="G58" s="42"/>
      <c r="H58" s="42"/>
      <c r="I58" s="256"/>
      <c r="J58" s="256"/>
      <c r="K58" s="256"/>
      <c r="L58" s="254"/>
      <c r="M58" s="254"/>
      <c r="N58" s="42" t="s">
        <v>261</v>
      </c>
      <c r="O58" s="42" t="s">
        <v>19</v>
      </c>
      <c r="P58" s="254"/>
      <c r="Q58" s="42">
        <v>0</v>
      </c>
      <c r="R58" s="207"/>
    </row>
    <row r="59" spans="1:18" x14ac:dyDescent="0.25">
      <c r="J59" s="39"/>
      <c r="R59" s="119"/>
    </row>
    <row r="60" spans="1:18" x14ac:dyDescent="0.25">
      <c r="J60" s="39"/>
      <c r="R60" s="138"/>
    </row>
    <row r="61" spans="1:18" x14ac:dyDescent="0.25">
      <c r="J61" s="39"/>
      <c r="R61" s="120">
        <f>SUM(R5:R58)</f>
        <v>9327.4806685200001</v>
      </c>
    </row>
    <row r="62" spans="1:18" ht="15.75" thickBot="1" x14ac:dyDescent="0.3">
      <c r="J62" s="39"/>
      <c r="R62" s="112"/>
    </row>
    <row r="63" spans="1:18" x14ac:dyDescent="0.25">
      <c r="J63" s="39"/>
    </row>
    <row r="64" spans="1:18" x14ac:dyDescent="0.25">
      <c r="J64" s="39"/>
    </row>
    <row r="65" spans="18:18" s="39" customFormat="1" x14ac:dyDescent="0.25">
      <c r="R65" s="71"/>
    </row>
    <row r="66" spans="18:18" s="39" customFormat="1" x14ac:dyDescent="0.25">
      <c r="R66" s="71"/>
    </row>
    <row r="67" spans="18:18" s="39" customFormat="1" x14ac:dyDescent="0.25">
      <c r="R67" s="71"/>
    </row>
    <row r="68" spans="18:18" s="39" customFormat="1" x14ac:dyDescent="0.25">
      <c r="R68" s="71"/>
    </row>
    <row r="69" spans="18:18" s="39" customFormat="1" x14ac:dyDescent="0.25">
      <c r="R69" s="71"/>
    </row>
    <row r="70" spans="18:18" s="39" customFormat="1" x14ac:dyDescent="0.25">
      <c r="R70" s="71"/>
    </row>
    <row r="71" spans="18:18" s="39" customFormat="1" x14ac:dyDescent="0.25">
      <c r="R71" s="71"/>
    </row>
    <row r="72" spans="18:18" s="39" customFormat="1" x14ac:dyDescent="0.25">
      <c r="R72" s="71"/>
    </row>
    <row r="73" spans="18:18" s="39" customFormat="1" x14ac:dyDescent="0.25">
      <c r="R73" s="71"/>
    </row>
    <row r="74" spans="18:18" s="39" customFormat="1" x14ac:dyDescent="0.25">
      <c r="R74" s="71"/>
    </row>
    <row r="75" spans="18:18" s="39" customFormat="1" x14ac:dyDescent="0.25">
      <c r="R75" s="71"/>
    </row>
    <row r="76" spans="18:18" s="39" customFormat="1" x14ac:dyDescent="0.25">
      <c r="R76" s="71"/>
    </row>
    <row r="77" spans="18:18" s="39" customFormat="1" x14ac:dyDescent="0.25">
      <c r="R77" s="71"/>
    </row>
    <row r="78" spans="18:18" s="39" customFormat="1" x14ac:dyDescent="0.25">
      <c r="R78" s="71"/>
    </row>
    <row r="79" spans="18:18" s="39" customFormat="1" x14ac:dyDescent="0.25">
      <c r="R79" s="71"/>
    </row>
    <row r="80" spans="18:18" s="39" customFormat="1" x14ac:dyDescent="0.25">
      <c r="R80" s="71"/>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row r="87" spans="18:18" s="39" customFormat="1" x14ac:dyDescent="0.25">
      <c r="R87" s="71"/>
    </row>
    <row r="88" spans="18:18" s="39" customFormat="1" x14ac:dyDescent="0.25">
      <c r="R88" s="71"/>
    </row>
    <row r="89" spans="18:18" s="39" customFormat="1" x14ac:dyDescent="0.25">
      <c r="R89" s="71"/>
    </row>
    <row r="90" spans="18:18" s="39" customFormat="1" x14ac:dyDescent="0.25">
      <c r="R90" s="71"/>
    </row>
    <row r="91" spans="18:18" s="39" customFormat="1" x14ac:dyDescent="0.25">
      <c r="R91" s="71"/>
    </row>
    <row r="92" spans="18:18" s="39" customFormat="1" x14ac:dyDescent="0.25">
      <c r="R92" s="71"/>
    </row>
    <row r="93" spans="18:18" s="39" customFormat="1" x14ac:dyDescent="0.25">
      <c r="R93" s="71"/>
    </row>
    <row r="94" spans="18:18" s="39" customFormat="1" x14ac:dyDescent="0.25">
      <c r="R94" s="71"/>
    </row>
    <row r="95" spans="18:18" s="39" customFormat="1" x14ac:dyDescent="0.25">
      <c r="R95" s="71"/>
    </row>
    <row r="96" spans="18:18" s="39" customFormat="1" x14ac:dyDescent="0.25">
      <c r="R96" s="71"/>
    </row>
    <row r="97" spans="18:18" s="39" customFormat="1" x14ac:dyDescent="0.25">
      <c r="R97" s="71"/>
    </row>
    <row r="98" spans="18:18" s="39" customFormat="1" x14ac:dyDescent="0.25">
      <c r="R98" s="71"/>
    </row>
    <row r="99" spans="18:18" s="39" customFormat="1" x14ac:dyDescent="0.25">
      <c r="R99" s="71"/>
    </row>
    <row r="100" spans="18:18" s="39" customFormat="1" x14ac:dyDescent="0.25">
      <c r="R100" s="71"/>
    </row>
    <row r="101" spans="18:18" s="39" customFormat="1" x14ac:dyDescent="0.25">
      <c r="R101" s="71"/>
    </row>
    <row r="102" spans="18:18" s="39" customFormat="1" x14ac:dyDescent="0.25">
      <c r="R102" s="71"/>
    </row>
    <row r="103" spans="18:18" s="39" customFormat="1" x14ac:dyDescent="0.25">
      <c r="R103" s="71"/>
    </row>
    <row r="104" spans="18:18" s="39" customFormat="1" x14ac:dyDescent="0.25">
      <c r="R104" s="71"/>
    </row>
    <row r="105" spans="18:18" s="39" customFormat="1" x14ac:dyDescent="0.25">
      <c r="R105" s="71"/>
    </row>
    <row r="106" spans="18:18" s="39" customFormat="1" x14ac:dyDescent="0.25">
      <c r="R106" s="71"/>
    </row>
    <row r="107" spans="18:18" s="39" customFormat="1" x14ac:dyDescent="0.25">
      <c r="R107" s="71"/>
    </row>
    <row r="108" spans="18:18" s="39" customFormat="1" x14ac:dyDescent="0.25">
      <c r="R108" s="71"/>
    </row>
    <row r="109" spans="18:18" s="39" customFormat="1" x14ac:dyDescent="0.25">
      <c r="R109" s="71"/>
    </row>
    <row r="110" spans="18:18" s="39" customFormat="1" x14ac:dyDescent="0.25">
      <c r="R110" s="71"/>
    </row>
    <row r="111" spans="18:18" s="39" customFormat="1" x14ac:dyDescent="0.25">
      <c r="R111" s="71"/>
    </row>
    <row r="112" spans="18:18" s="39" customFormat="1" x14ac:dyDescent="0.25">
      <c r="R112" s="71"/>
    </row>
    <row r="113" spans="18:18" s="39" customFormat="1" x14ac:dyDescent="0.25">
      <c r="R113" s="71"/>
    </row>
    <row r="114" spans="18:18" s="39" customFormat="1" x14ac:dyDescent="0.25">
      <c r="R114" s="71"/>
    </row>
    <row r="115" spans="18:18" s="39" customFormat="1" x14ac:dyDescent="0.25">
      <c r="R115" s="71"/>
    </row>
    <row r="116" spans="18:18" s="39" customFormat="1" x14ac:dyDescent="0.25">
      <c r="R116" s="71"/>
    </row>
    <row r="117" spans="18:18" s="39" customFormat="1" x14ac:dyDescent="0.25">
      <c r="R117" s="71"/>
    </row>
    <row r="118" spans="18:18" s="39" customFormat="1" x14ac:dyDescent="0.25">
      <c r="R118" s="71"/>
    </row>
    <row r="119" spans="18:18" s="39" customFormat="1" x14ac:dyDescent="0.25">
      <c r="R119" s="71"/>
    </row>
    <row r="120" spans="18:18" s="39" customFormat="1" x14ac:dyDescent="0.25">
      <c r="R120" s="71"/>
    </row>
    <row r="121" spans="18:18" s="39" customFormat="1" x14ac:dyDescent="0.25">
      <c r="R121" s="71"/>
    </row>
    <row r="122" spans="18:18" s="39" customFormat="1" x14ac:dyDescent="0.25">
      <c r="R122" s="71"/>
    </row>
    <row r="123" spans="18:18" s="39" customFormat="1" x14ac:dyDescent="0.25">
      <c r="R123" s="71"/>
    </row>
    <row r="124" spans="18:18" s="39" customFormat="1" x14ac:dyDescent="0.25">
      <c r="R124" s="71"/>
    </row>
    <row r="125" spans="18:18" s="39" customFormat="1" x14ac:dyDescent="0.25">
      <c r="R125" s="71"/>
    </row>
    <row r="126" spans="18:18" s="39" customFormat="1" x14ac:dyDescent="0.25">
      <c r="R126" s="71"/>
    </row>
    <row r="127" spans="18:18" s="39" customFormat="1" x14ac:dyDescent="0.25">
      <c r="R127" s="71"/>
    </row>
    <row r="128" spans="18:18" s="39" customFormat="1" x14ac:dyDescent="0.25">
      <c r="R128" s="71"/>
    </row>
    <row r="129" spans="18:18" s="39" customFormat="1" x14ac:dyDescent="0.25">
      <c r="R129" s="71"/>
    </row>
  </sheetData>
  <sheetProtection algorithmName="SHA-512" hashValue="1t80uuZq3qy2gLUDUA1ztrt0PvWzICIU36/XGXwxdL0UqloS1TJ27e8XKfF1xD7Tyt9+qoy7U+mOXxUxC8bPHw==" saltValue="j/pFFVGTrjcimhlvx3cM8Q==" spinCount="100000" sheet="1" objects="1" scenarios="1"/>
  <mergeCells count="51">
    <mergeCell ref="A3:J3"/>
    <mergeCell ref="B5:B17"/>
    <mergeCell ref="C5:C17"/>
    <mergeCell ref="D5:D17"/>
    <mergeCell ref="I5:I17"/>
    <mergeCell ref="J5:J17"/>
    <mergeCell ref="A5:A58"/>
    <mergeCell ref="B45:B58"/>
    <mergeCell ref="D45:D58"/>
    <mergeCell ref="I45:I58"/>
    <mergeCell ref="J45:J58"/>
    <mergeCell ref="C45:C58"/>
    <mergeCell ref="B18:B30"/>
    <mergeCell ref="D18:D30"/>
    <mergeCell ref="I18:I30"/>
    <mergeCell ref="J18:J30"/>
    <mergeCell ref="K5:K17"/>
    <mergeCell ref="L5:L17"/>
    <mergeCell ref="M5:M17"/>
    <mergeCell ref="P5:P6"/>
    <mergeCell ref="R5:R17"/>
    <mergeCell ref="P7:P9"/>
    <mergeCell ref="P10:P13"/>
    <mergeCell ref="P15:P17"/>
    <mergeCell ref="R45:R58"/>
    <mergeCell ref="K18:K30"/>
    <mergeCell ref="L18:L30"/>
    <mergeCell ref="M18:M30"/>
    <mergeCell ref="R31:R44"/>
    <mergeCell ref="R18:R30"/>
    <mergeCell ref="P19:P22"/>
    <mergeCell ref="K45:K58"/>
    <mergeCell ref="P47:P50"/>
    <mergeCell ref="P51:P54"/>
    <mergeCell ref="P56:P58"/>
    <mergeCell ref="M31:M44"/>
    <mergeCell ref="L45:L58"/>
    <mergeCell ref="M45:M58"/>
    <mergeCell ref="P42:P44"/>
    <mergeCell ref="B31:B44"/>
    <mergeCell ref="C31:C44"/>
    <mergeCell ref="D31:D44"/>
    <mergeCell ref="I31:I44"/>
    <mergeCell ref="J31:J44"/>
    <mergeCell ref="C18:C30"/>
    <mergeCell ref="P23:P26"/>
    <mergeCell ref="P28:P30"/>
    <mergeCell ref="P32:P36"/>
    <mergeCell ref="P37:P40"/>
    <mergeCell ref="K31:K44"/>
    <mergeCell ref="L31:L44"/>
  </mergeCells>
  <printOptions gridLines="1"/>
  <pageMargins left="0.25" right="0.25" top="0.75" bottom="0.75" header="0.3" footer="0.3"/>
  <pageSetup paperSize="9" scale="1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5B8E3-A005-4103-AEEA-1B418AAE7558}">
  <sheetPr codeName="Foglio15">
    <pageSetUpPr fitToPage="1"/>
  </sheetPr>
  <dimension ref="A1:R102"/>
  <sheetViews>
    <sheetView zoomScale="98" zoomScaleNormal="98" workbookViewId="0">
      <selection activeCell="A4" sqref="A4:R35"/>
    </sheetView>
  </sheetViews>
  <sheetFormatPr defaultColWidth="9.140625" defaultRowHeight="15" x14ac:dyDescent="0.25"/>
  <cols>
    <col min="1" max="1" width="27.42578125" style="39" customWidth="1"/>
    <col min="2" max="2" width="48.140625" style="39" customWidth="1"/>
    <col min="3" max="3" width="19.5703125" style="39" customWidth="1"/>
    <col min="4" max="4" width="22.28515625" style="39" customWidth="1"/>
    <col min="5" max="5" width="18.28515625" style="39" hidden="1" customWidth="1"/>
    <col min="6" max="6" width="9.140625" style="39" hidden="1" customWidth="1"/>
    <col min="7" max="7" width="0.140625" style="39" hidden="1" customWidth="1"/>
    <col min="8" max="8" width="2.42578125" style="39" hidden="1" customWidth="1"/>
    <col min="9" max="9" width="24.42578125" style="39" customWidth="1"/>
    <col min="10" max="10" width="19.7109375" style="7" customWidth="1"/>
    <col min="11" max="11" width="19.7109375" style="39" customWidth="1"/>
    <col min="12" max="12" width="22.7109375" style="39" customWidth="1"/>
    <col min="13" max="13" width="15.140625" style="39" customWidth="1"/>
    <col min="14" max="14" width="18.28515625" style="39" customWidth="1"/>
    <col min="15" max="15" width="24.7109375" style="39" customWidth="1"/>
    <col min="16" max="16" width="18.28515625" style="39" customWidth="1"/>
    <col min="17" max="17" width="22.7109375" style="39" customWidth="1"/>
    <col min="18" max="18" width="19.42578125" style="71" customWidth="1"/>
    <col min="19" max="19" width="18.42578125" style="39" customWidth="1"/>
    <col min="20" max="20" width="9.140625" style="39"/>
    <col min="21" max="21" width="38.140625" style="39" customWidth="1"/>
    <col min="22" max="16384" width="9.14062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121.15" customHeight="1" thickBot="1" x14ac:dyDescent="0.3">
      <c r="A4" s="77" t="s">
        <v>252</v>
      </c>
      <c r="B4" s="33"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89.45" customHeight="1" thickBot="1" x14ac:dyDescent="0.3">
      <c r="A5" s="150" t="s">
        <v>11</v>
      </c>
      <c r="B5" s="255" t="s">
        <v>149</v>
      </c>
      <c r="C5" s="255" t="s">
        <v>22</v>
      </c>
      <c r="D5" s="256">
        <v>826211.66</v>
      </c>
      <c r="E5" s="42"/>
      <c r="F5" s="42"/>
      <c r="G5" s="42"/>
      <c r="H5" s="42"/>
      <c r="I5" s="256">
        <v>16488.02</v>
      </c>
      <c r="J5" s="256">
        <v>13158.42</v>
      </c>
      <c r="K5" s="256">
        <v>3289.6</v>
      </c>
      <c r="L5" s="254">
        <v>0.3</v>
      </c>
      <c r="M5" s="254">
        <v>0.24</v>
      </c>
      <c r="N5" s="42" t="s">
        <v>261</v>
      </c>
      <c r="O5" s="42" t="s">
        <v>146</v>
      </c>
      <c r="P5" s="95">
        <v>0.3</v>
      </c>
      <c r="Q5" s="43">
        <v>1953.21</v>
      </c>
      <c r="R5" s="218">
        <f>SUM(Q5:Q17)</f>
        <v>7541.5484032933336</v>
      </c>
    </row>
    <row r="6" spans="1:18" ht="102" customHeight="1" thickBot="1" x14ac:dyDescent="0.3">
      <c r="A6" s="151"/>
      <c r="B6" s="255"/>
      <c r="C6" s="255"/>
      <c r="D6" s="256"/>
      <c r="E6" s="42"/>
      <c r="F6" s="42"/>
      <c r="G6" s="42"/>
      <c r="H6" s="42"/>
      <c r="I6" s="256"/>
      <c r="J6" s="256"/>
      <c r="K6" s="256"/>
      <c r="L6" s="254"/>
      <c r="M6" s="254"/>
      <c r="N6" s="42" t="s">
        <v>261</v>
      </c>
      <c r="O6" s="107" t="s">
        <v>147</v>
      </c>
      <c r="P6" s="254">
        <v>0.3</v>
      </c>
      <c r="Q6" s="43"/>
      <c r="R6" s="237"/>
    </row>
    <row r="7" spans="1:18" ht="84" customHeight="1" thickBot="1" x14ac:dyDescent="0.3">
      <c r="A7" s="151"/>
      <c r="B7" s="255"/>
      <c r="C7" s="255"/>
      <c r="D7" s="256"/>
      <c r="E7" s="42"/>
      <c r="F7" s="42"/>
      <c r="G7" s="42"/>
      <c r="H7" s="42"/>
      <c r="I7" s="256"/>
      <c r="J7" s="256"/>
      <c r="K7" s="256"/>
      <c r="L7" s="254"/>
      <c r="M7" s="254"/>
      <c r="N7" s="42" t="s">
        <v>261</v>
      </c>
      <c r="O7" s="42" t="s">
        <v>27</v>
      </c>
      <c r="P7" s="254"/>
      <c r="Q7" s="43">
        <v>209.27203452000001</v>
      </c>
      <c r="R7" s="237"/>
    </row>
    <row r="8" spans="1:18" ht="90" customHeight="1" thickBot="1" x14ac:dyDescent="0.3">
      <c r="A8" s="151"/>
      <c r="B8" s="255"/>
      <c r="C8" s="255"/>
      <c r="D8" s="256"/>
      <c r="E8" s="42"/>
      <c r="F8" s="42"/>
      <c r="G8" s="42"/>
      <c r="H8" s="42"/>
      <c r="I8" s="256"/>
      <c r="J8" s="256"/>
      <c r="K8" s="256"/>
      <c r="L8" s="254"/>
      <c r="M8" s="254"/>
      <c r="N8" s="42" t="s">
        <v>261</v>
      </c>
      <c r="O8" s="42" t="s">
        <v>27</v>
      </c>
      <c r="P8" s="254"/>
      <c r="Q8" s="43">
        <v>209.27203452000001</v>
      </c>
      <c r="R8" s="237"/>
    </row>
    <row r="9" spans="1:18" ht="70.150000000000006" customHeight="1" thickBot="1" x14ac:dyDescent="0.3">
      <c r="A9" s="151"/>
      <c r="B9" s="255"/>
      <c r="C9" s="255"/>
      <c r="D9" s="256"/>
      <c r="E9" s="42"/>
      <c r="F9" s="42"/>
      <c r="G9" s="42"/>
      <c r="H9" s="42"/>
      <c r="I9" s="256"/>
      <c r="J9" s="256"/>
      <c r="K9" s="256"/>
      <c r="L9" s="254"/>
      <c r="M9" s="254"/>
      <c r="N9" s="42" t="s">
        <v>255</v>
      </c>
      <c r="O9" s="42" t="s">
        <v>27</v>
      </c>
      <c r="P9" s="254"/>
      <c r="Q9" s="43">
        <v>209.27203452000001</v>
      </c>
      <c r="R9" s="237"/>
    </row>
    <row r="10" spans="1:18" ht="76.900000000000006" customHeight="1" thickBot="1" x14ac:dyDescent="0.3">
      <c r="A10" s="151"/>
      <c r="B10" s="255"/>
      <c r="C10" s="255"/>
      <c r="D10" s="256"/>
      <c r="E10" s="42"/>
      <c r="F10" s="42"/>
      <c r="G10" s="42"/>
      <c r="H10" s="42"/>
      <c r="I10" s="256"/>
      <c r="J10" s="256"/>
      <c r="K10" s="256"/>
      <c r="L10" s="254"/>
      <c r="M10" s="254"/>
      <c r="N10" s="42" t="s">
        <v>261</v>
      </c>
      <c r="O10" s="42" t="s">
        <v>150</v>
      </c>
      <c r="P10" s="254"/>
      <c r="Q10" s="43">
        <v>682.07181621333336</v>
      </c>
      <c r="R10" s="237"/>
    </row>
    <row r="11" spans="1:18" ht="73.900000000000006" customHeight="1" thickBot="1" x14ac:dyDescent="0.3">
      <c r="A11" s="151"/>
      <c r="B11" s="255"/>
      <c r="C11" s="255"/>
      <c r="D11" s="256"/>
      <c r="E11" s="42"/>
      <c r="F11" s="42"/>
      <c r="G11" s="42"/>
      <c r="H11" s="42"/>
      <c r="I11" s="256"/>
      <c r="J11" s="256"/>
      <c r="K11" s="256"/>
      <c r="L11" s="254"/>
      <c r="M11" s="254"/>
      <c r="N11" s="42" t="s">
        <v>261</v>
      </c>
      <c r="O11" s="42" t="s">
        <v>142</v>
      </c>
      <c r="P11" s="254">
        <v>0.22</v>
      </c>
      <c r="Q11" s="43">
        <v>682.07181621333336</v>
      </c>
      <c r="R11" s="237"/>
    </row>
    <row r="12" spans="1:18" ht="73.900000000000006" customHeight="1" thickBot="1" x14ac:dyDescent="0.3">
      <c r="A12" s="151"/>
      <c r="B12" s="255"/>
      <c r="C12" s="255"/>
      <c r="D12" s="256"/>
      <c r="E12" s="42"/>
      <c r="F12" s="42"/>
      <c r="G12" s="42"/>
      <c r="H12" s="42"/>
      <c r="I12" s="256"/>
      <c r="J12" s="256"/>
      <c r="K12" s="256"/>
      <c r="L12" s="254"/>
      <c r="M12" s="254"/>
      <c r="N12" s="42" t="s">
        <v>261</v>
      </c>
      <c r="O12" s="42" t="s">
        <v>142</v>
      </c>
      <c r="P12" s="254"/>
      <c r="Q12" s="43">
        <v>682.07181621333336</v>
      </c>
      <c r="R12" s="237"/>
    </row>
    <row r="13" spans="1:18" ht="79.900000000000006" customHeight="1" thickBot="1" x14ac:dyDescent="0.3">
      <c r="A13" s="151"/>
      <c r="B13" s="255"/>
      <c r="C13" s="255"/>
      <c r="D13" s="256"/>
      <c r="E13" s="42"/>
      <c r="F13" s="42"/>
      <c r="G13" s="42"/>
      <c r="H13" s="42"/>
      <c r="I13" s="256"/>
      <c r="J13" s="256"/>
      <c r="K13" s="256"/>
      <c r="L13" s="254"/>
      <c r="M13" s="254"/>
      <c r="N13" s="42" t="s">
        <v>255</v>
      </c>
      <c r="O13" s="42" t="s">
        <v>142</v>
      </c>
      <c r="P13" s="254"/>
      <c r="Q13" s="43">
        <v>682.07181621333336</v>
      </c>
      <c r="R13" s="237"/>
    </row>
    <row r="14" spans="1:18" ht="74.45" customHeight="1" thickBot="1" x14ac:dyDescent="0.3">
      <c r="A14" s="151"/>
      <c r="B14" s="255"/>
      <c r="C14" s="255"/>
      <c r="D14" s="256"/>
      <c r="E14" s="42"/>
      <c r="F14" s="42"/>
      <c r="G14" s="42"/>
      <c r="H14" s="42"/>
      <c r="I14" s="256"/>
      <c r="J14" s="256"/>
      <c r="K14" s="256"/>
      <c r="L14" s="254"/>
      <c r="M14" s="254"/>
      <c r="N14" s="42" t="s">
        <v>261</v>
      </c>
      <c r="O14" s="42" t="s">
        <v>29</v>
      </c>
      <c r="P14" s="95">
        <v>0.4</v>
      </c>
      <c r="Q14" s="43">
        <v>892.89401395200002</v>
      </c>
      <c r="R14" s="237"/>
    </row>
    <row r="15" spans="1:18" ht="67.150000000000006" customHeight="1" thickBot="1" x14ac:dyDescent="0.3">
      <c r="A15" s="151"/>
      <c r="B15" s="255"/>
      <c r="C15" s="255"/>
      <c r="D15" s="256"/>
      <c r="E15" s="42"/>
      <c r="F15" s="42"/>
      <c r="G15" s="42"/>
      <c r="H15" s="42"/>
      <c r="I15" s="256"/>
      <c r="J15" s="256"/>
      <c r="K15" s="256"/>
      <c r="L15" s="254"/>
      <c r="M15" s="254"/>
      <c r="N15" s="42" t="s">
        <v>261</v>
      </c>
      <c r="O15" s="42" t="s">
        <v>19</v>
      </c>
      <c r="P15" s="254">
        <v>0.6</v>
      </c>
      <c r="Q15" s="43">
        <v>446.44700697600001</v>
      </c>
      <c r="R15" s="237"/>
    </row>
    <row r="16" spans="1:18" ht="67.900000000000006" customHeight="1" thickBot="1" x14ac:dyDescent="0.3">
      <c r="A16" s="151"/>
      <c r="B16" s="255"/>
      <c r="C16" s="255"/>
      <c r="D16" s="256"/>
      <c r="E16" s="42"/>
      <c r="F16" s="42"/>
      <c r="G16" s="42"/>
      <c r="H16" s="42"/>
      <c r="I16" s="256"/>
      <c r="J16" s="256"/>
      <c r="K16" s="256"/>
      <c r="L16" s="254"/>
      <c r="M16" s="254"/>
      <c r="N16" s="42" t="s">
        <v>261</v>
      </c>
      <c r="O16" s="42" t="s">
        <v>19</v>
      </c>
      <c r="P16" s="255"/>
      <c r="Q16" s="43">
        <v>446.44700697600001</v>
      </c>
      <c r="R16" s="237"/>
    </row>
    <row r="17" spans="1:18" ht="63.6" customHeight="1" thickBot="1" x14ac:dyDescent="0.3">
      <c r="A17" s="151"/>
      <c r="B17" s="255"/>
      <c r="C17" s="255"/>
      <c r="D17" s="256"/>
      <c r="E17" s="42"/>
      <c r="F17" s="42"/>
      <c r="G17" s="42"/>
      <c r="H17" s="42"/>
      <c r="I17" s="256"/>
      <c r="J17" s="256"/>
      <c r="K17" s="256"/>
      <c r="L17" s="254"/>
      <c r="M17" s="254"/>
      <c r="N17" s="42" t="s">
        <v>261</v>
      </c>
      <c r="O17" s="42" t="s">
        <v>19</v>
      </c>
      <c r="P17" s="255"/>
      <c r="Q17" s="43">
        <v>446.44700697600001</v>
      </c>
      <c r="R17" s="237"/>
    </row>
    <row r="18" spans="1:18" ht="72" customHeight="1" thickBot="1" x14ac:dyDescent="0.3">
      <c r="A18" s="151"/>
      <c r="B18" s="255" t="s">
        <v>101</v>
      </c>
      <c r="C18" s="255" t="s">
        <v>22</v>
      </c>
      <c r="D18" s="256">
        <v>15887934.5</v>
      </c>
      <c r="E18" s="42"/>
      <c r="F18" s="42"/>
      <c r="G18" s="42"/>
      <c r="H18" s="42"/>
      <c r="I18" s="256">
        <v>276844.89</v>
      </c>
      <c r="J18" s="256">
        <v>221476</v>
      </c>
      <c r="K18" s="256">
        <v>44295</v>
      </c>
      <c r="L18" s="254">
        <v>0.3</v>
      </c>
      <c r="M18" s="254">
        <v>0.24</v>
      </c>
      <c r="N18" s="42" t="s">
        <v>261</v>
      </c>
      <c r="O18" s="42" t="s">
        <v>146</v>
      </c>
      <c r="P18" s="95">
        <v>0.3</v>
      </c>
      <c r="Q18" s="43">
        <v>1937.91</v>
      </c>
      <c r="R18" s="213">
        <f>SUM(Q18:Q31)</f>
        <v>62677.649999999994</v>
      </c>
    </row>
    <row r="19" spans="1:18" ht="88.9" customHeight="1" thickBot="1" x14ac:dyDescent="0.3">
      <c r="A19" s="151"/>
      <c r="B19" s="255"/>
      <c r="C19" s="255"/>
      <c r="D19" s="256"/>
      <c r="E19" s="42"/>
      <c r="F19" s="42"/>
      <c r="G19" s="42"/>
      <c r="H19" s="42"/>
      <c r="I19" s="256"/>
      <c r="J19" s="256"/>
      <c r="K19" s="256"/>
      <c r="L19" s="254"/>
      <c r="M19" s="254"/>
      <c r="N19" s="42" t="s">
        <v>261</v>
      </c>
      <c r="O19" s="42" t="s">
        <v>147</v>
      </c>
      <c r="P19" s="254">
        <v>0.3</v>
      </c>
      <c r="Q19" s="43">
        <v>1827.18</v>
      </c>
      <c r="R19" s="213"/>
    </row>
    <row r="20" spans="1:18" ht="91.9" customHeight="1" thickBot="1" x14ac:dyDescent="0.3">
      <c r="A20" s="151"/>
      <c r="B20" s="255"/>
      <c r="C20" s="255"/>
      <c r="D20" s="256"/>
      <c r="E20" s="42"/>
      <c r="F20" s="42"/>
      <c r="G20" s="42"/>
      <c r="H20" s="42"/>
      <c r="I20" s="256"/>
      <c r="J20" s="256"/>
      <c r="K20" s="256"/>
      <c r="L20" s="254"/>
      <c r="M20" s="254"/>
      <c r="N20" s="42" t="s">
        <v>261</v>
      </c>
      <c r="O20" s="42" t="s">
        <v>27</v>
      </c>
      <c r="P20" s="254"/>
      <c r="Q20" s="43">
        <v>1993.28</v>
      </c>
      <c r="R20" s="213"/>
    </row>
    <row r="21" spans="1:18" ht="114" customHeight="1" thickBot="1" x14ac:dyDescent="0.3">
      <c r="A21" s="151"/>
      <c r="B21" s="255"/>
      <c r="C21" s="255"/>
      <c r="D21" s="256"/>
      <c r="E21" s="42"/>
      <c r="F21" s="42"/>
      <c r="G21" s="42"/>
      <c r="H21" s="42"/>
      <c r="I21" s="256"/>
      <c r="J21" s="256"/>
      <c r="K21" s="256"/>
      <c r="L21" s="254"/>
      <c r="M21" s="254"/>
      <c r="N21" s="42" t="s">
        <v>255</v>
      </c>
      <c r="O21" s="42" t="s">
        <v>27</v>
      </c>
      <c r="P21" s="254"/>
      <c r="Q21" s="43">
        <v>1993.28</v>
      </c>
      <c r="R21" s="213"/>
    </row>
    <row r="22" spans="1:18" ht="80.45" customHeight="1" thickBot="1" x14ac:dyDescent="0.3">
      <c r="A22" s="151"/>
      <c r="B22" s="255"/>
      <c r="C22" s="255"/>
      <c r="D22" s="256"/>
      <c r="E22" s="42"/>
      <c r="F22" s="42"/>
      <c r="G22" s="42"/>
      <c r="H22" s="42"/>
      <c r="I22" s="256"/>
      <c r="J22" s="256"/>
      <c r="K22" s="256"/>
      <c r="L22" s="254"/>
      <c r="M22" s="254"/>
      <c r="N22" s="42" t="s">
        <v>261</v>
      </c>
      <c r="O22" s="42" t="s">
        <v>27</v>
      </c>
      <c r="P22" s="254"/>
      <c r="Q22" s="43">
        <v>1993.28</v>
      </c>
      <c r="R22" s="213"/>
    </row>
    <row r="23" spans="1:18" ht="81" customHeight="1" thickBot="1" x14ac:dyDescent="0.3">
      <c r="A23" s="151"/>
      <c r="B23" s="255"/>
      <c r="C23" s="255"/>
      <c r="D23" s="256"/>
      <c r="E23" s="42"/>
      <c r="F23" s="42"/>
      <c r="G23" s="42"/>
      <c r="H23" s="42"/>
      <c r="I23" s="256"/>
      <c r="J23" s="256"/>
      <c r="K23" s="256"/>
      <c r="L23" s="254"/>
      <c r="M23" s="254"/>
      <c r="N23" s="42" t="s">
        <v>261</v>
      </c>
      <c r="O23" s="42" t="s">
        <v>27</v>
      </c>
      <c r="P23" s="254"/>
      <c r="Q23" s="43">
        <v>1993.28</v>
      </c>
      <c r="R23" s="213"/>
    </row>
    <row r="24" spans="1:18" ht="85.15" customHeight="1" thickBot="1" x14ac:dyDescent="0.3">
      <c r="A24" s="151"/>
      <c r="B24" s="255"/>
      <c r="C24" s="255"/>
      <c r="D24" s="256"/>
      <c r="E24" s="42"/>
      <c r="F24" s="42"/>
      <c r="G24" s="42"/>
      <c r="H24" s="42"/>
      <c r="I24" s="256"/>
      <c r="J24" s="256"/>
      <c r="K24" s="256"/>
      <c r="L24" s="254"/>
      <c r="M24" s="254"/>
      <c r="N24" s="42" t="s">
        <v>261</v>
      </c>
      <c r="O24" s="42" t="s">
        <v>142</v>
      </c>
      <c r="P24" s="254">
        <v>0.22</v>
      </c>
      <c r="Q24" s="43">
        <v>8120.78</v>
      </c>
      <c r="R24" s="213"/>
    </row>
    <row r="25" spans="1:18" ht="77.45" customHeight="1" thickBot="1" x14ac:dyDescent="0.3">
      <c r="A25" s="151"/>
      <c r="B25" s="255"/>
      <c r="C25" s="255"/>
      <c r="D25" s="256"/>
      <c r="E25" s="42"/>
      <c r="F25" s="42"/>
      <c r="G25" s="42"/>
      <c r="H25" s="42"/>
      <c r="I25" s="256"/>
      <c r="J25" s="256"/>
      <c r="K25" s="256"/>
      <c r="L25" s="254"/>
      <c r="M25" s="254"/>
      <c r="N25" s="42" t="s">
        <v>261</v>
      </c>
      <c r="O25" s="42" t="s">
        <v>142</v>
      </c>
      <c r="P25" s="254"/>
      <c r="Q25" s="43"/>
      <c r="R25" s="213"/>
    </row>
    <row r="26" spans="1:18" ht="88.9" customHeight="1" thickBot="1" x14ac:dyDescent="0.3">
      <c r="A26" s="151"/>
      <c r="B26" s="255"/>
      <c r="C26" s="255"/>
      <c r="D26" s="256"/>
      <c r="E26" s="42"/>
      <c r="F26" s="42"/>
      <c r="G26" s="42"/>
      <c r="H26" s="42"/>
      <c r="I26" s="256"/>
      <c r="J26" s="256"/>
      <c r="K26" s="256"/>
      <c r="L26" s="254"/>
      <c r="M26" s="254"/>
      <c r="N26" s="42" t="s">
        <v>261</v>
      </c>
      <c r="O26" s="42" t="s">
        <v>142</v>
      </c>
      <c r="P26" s="254"/>
      <c r="Q26" s="42">
        <v>8120.78</v>
      </c>
      <c r="R26" s="213"/>
    </row>
    <row r="27" spans="1:18" ht="69" customHeight="1" thickBot="1" x14ac:dyDescent="0.3">
      <c r="A27" s="151"/>
      <c r="B27" s="255"/>
      <c r="C27" s="255"/>
      <c r="D27" s="256"/>
      <c r="E27" s="42"/>
      <c r="F27" s="42"/>
      <c r="G27" s="42"/>
      <c r="H27" s="42"/>
      <c r="I27" s="256"/>
      <c r="J27" s="256"/>
      <c r="K27" s="256"/>
      <c r="L27" s="254"/>
      <c r="M27" s="254"/>
      <c r="N27" s="42" t="s">
        <v>255</v>
      </c>
      <c r="O27" s="42" t="s">
        <v>142</v>
      </c>
      <c r="P27" s="254"/>
      <c r="Q27" s="43">
        <v>8120.78</v>
      </c>
      <c r="R27" s="213"/>
    </row>
    <row r="28" spans="1:18" ht="86.45" customHeight="1" thickBot="1" x14ac:dyDescent="0.3">
      <c r="A28" s="151"/>
      <c r="B28" s="255"/>
      <c r="C28" s="255"/>
      <c r="D28" s="256"/>
      <c r="E28" s="42"/>
      <c r="F28" s="42"/>
      <c r="G28" s="42"/>
      <c r="H28" s="42"/>
      <c r="I28" s="256"/>
      <c r="J28" s="256"/>
      <c r="K28" s="256"/>
      <c r="L28" s="254"/>
      <c r="M28" s="254"/>
      <c r="N28" s="42" t="s">
        <v>261</v>
      </c>
      <c r="O28" s="42" t="s">
        <v>29</v>
      </c>
      <c r="P28" s="95">
        <v>0.4</v>
      </c>
      <c r="Q28" s="43">
        <v>10630.84</v>
      </c>
      <c r="R28" s="213"/>
    </row>
    <row r="29" spans="1:18" ht="73.150000000000006" customHeight="1" thickBot="1" x14ac:dyDescent="0.3">
      <c r="A29" s="151"/>
      <c r="B29" s="255"/>
      <c r="C29" s="255"/>
      <c r="D29" s="256"/>
      <c r="E29" s="42"/>
      <c r="F29" s="42"/>
      <c r="G29" s="42"/>
      <c r="H29" s="42"/>
      <c r="I29" s="256"/>
      <c r="J29" s="256"/>
      <c r="K29" s="256"/>
      <c r="L29" s="254"/>
      <c r="M29" s="254"/>
      <c r="N29" s="42" t="s">
        <v>261</v>
      </c>
      <c r="O29" s="42" t="s">
        <v>19</v>
      </c>
      <c r="P29" s="254">
        <v>0.6</v>
      </c>
      <c r="Q29" s="43">
        <v>5315.42</v>
      </c>
      <c r="R29" s="213"/>
    </row>
    <row r="30" spans="1:18" ht="73.150000000000006" customHeight="1" thickBot="1" x14ac:dyDescent="0.3">
      <c r="A30" s="151"/>
      <c r="B30" s="255"/>
      <c r="C30" s="255"/>
      <c r="D30" s="256"/>
      <c r="E30" s="42"/>
      <c r="F30" s="42"/>
      <c r="G30" s="42"/>
      <c r="H30" s="42"/>
      <c r="I30" s="256"/>
      <c r="J30" s="256"/>
      <c r="K30" s="256"/>
      <c r="L30" s="254"/>
      <c r="M30" s="254"/>
      <c r="N30" s="42" t="s">
        <v>261</v>
      </c>
      <c r="O30" s="42" t="s">
        <v>19</v>
      </c>
      <c r="P30" s="254"/>
      <c r="Q30" s="43">
        <v>5315.42</v>
      </c>
      <c r="R30" s="213"/>
    </row>
    <row r="31" spans="1:18" ht="77.45" customHeight="1" thickBot="1" x14ac:dyDescent="0.3">
      <c r="A31" s="152"/>
      <c r="B31" s="255"/>
      <c r="C31" s="255"/>
      <c r="D31" s="256"/>
      <c r="E31" s="42"/>
      <c r="F31" s="42"/>
      <c r="G31" s="42"/>
      <c r="H31" s="42"/>
      <c r="I31" s="256"/>
      <c r="J31" s="256"/>
      <c r="K31" s="256"/>
      <c r="L31" s="254"/>
      <c r="M31" s="254"/>
      <c r="N31" s="42" t="s">
        <v>261</v>
      </c>
      <c r="O31" s="42" t="s">
        <v>19</v>
      </c>
      <c r="P31" s="254"/>
      <c r="Q31" s="43">
        <v>5315.42</v>
      </c>
      <c r="R31" s="214"/>
    </row>
    <row r="32" spans="1:18" x14ac:dyDescent="0.25">
      <c r="J32" s="39"/>
      <c r="R32" s="119"/>
    </row>
    <row r="33" spans="10:18" x14ac:dyDescent="0.25">
      <c r="J33" s="39"/>
      <c r="R33" s="138"/>
    </row>
    <row r="34" spans="10:18" x14ac:dyDescent="0.25">
      <c r="J34" s="39"/>
      <c r="R34" s="120">
        <f>SUM(R5:R31)</f>
        <v>70219.198403293325</v>
      </c>
    </row>
    <row r="35" spans="10:18" ht="15.75" thickBot="1" x14ac:dyDescent="0.3">
      <c r="J35" s="39"/>
      <c r="R35" s="112"/>
    </row>
    <row r="36" spans="10:18" x14ac:dyDescent="0.25">
      <c r="J36" s="39"/>
    </row>
    <row r="37" spans="10:18" x14ac:dyDescent="0.25">
      <c r="J37" s="39"/>
    </row>
    <row r="38" spans="10:18" x14ac:dyDescent="0.25">
      <c r="J38" s="39"/>
    </row>
    <row r="39" spans="10:18" x14ac:dyDescent="0.25">
      <c r="J39" s="39"/>
    </row>
    <row r="40" spans="10:18" x14ac:dyDescent="0.25">
      <c r="J40" s="39"/>
    </row>
    <row r="41" spans="10:18" x14ac:dyDescent="0.25">
      <c r="J41" s="39"/>
    </row>
    <row r="42" spans="10:18" x14ac:dyDescent="0.25">
      <c r="J42" s="39"/>
    </row>
    <row r="43" spans="10:18" x14ac:dyDescent="0.25">
      <c r="J43" s="39"/>
    </row>
    <row r="44" spans="10:18" x14ac:dyDescent="0.25">
      <c r="J44" s="39"/>
    </row>
    <row r="45" spans="10:18" x14ac:dyDescent="0.25">
      <c r="J45" s="39"/>
    </row>
    <row r="46" spans="10:18" x14ac:dyDescent="0.25">
      <c r="J46" s="39"/>
    </row>
    <row r="47" spans="10:18" x14ac:dyDescent="0.25">
      <c r="J47" s="39"/>
    </row>
    <row r="48" spans="10:18" x14ac:dyDescent="0.25">
      <c r="J48" s="39"/>
    </row>
    <row r="49" spans="18:18" s="39" customFormat="1" x14ac:dyDescent="0.25">
      <c r="R49" s="71"/>
    </row>
    <row r="50" spans="18:18" s="39" customFormat="1" x14ac:dyDescent="0.25">
      <c r="R50" s="71"/>
    </row>
    <row r="51" spans="18:18" s="39" customFormat="1" x14ac:dyDescent="0.25">
      <c r="R51" s="71"/>
    </row>
    <row r="52" spans="18:18" s="39" customFormat="1" x14ac:dyDescent="0.25">
      <c r="R52" s="71"/>
    </row>
    <row r="53" spans="18:18" s="39" customFormat="1" x14ac:dyDescent="0.25">
      <c r="R53" s="71"/>
    </row>
    <row r="54" spans="18:18" s="39" customFormat="1" x14ac:dyDescent="0.25">
      <c r="R54" s="71"/>
    </row>
    <row r="55" spans="18:18" s="39" customFormat="1" x14ac:dyDescent="0.25">
      <c r="R55" s="71"/>
    </row>
    <row r="56" spans="18:18" s="39" customFormat="1" x14ac:dyDescent="0.25">
      <c r="R56" s="71"/>
    </row>
    <row r="57" spans="18:18" s="39" customFormat="1" x14ac:dyDescent="0.25">
      <c r="R57" s="71"/>
    </row>
    <row r="58" spans="18:18" s="39" customFormat="1" x14ac:dyDescent="0.25">
      <c r="R58" s="71"/>
    </row>
    <row r="59" spans="18:18" s="39" customFormat="1" x14ac:dyDescent="0.25">
      <c r="R59" s="71"/>
    </row>
    <row r="60" spans="18:18" s="39" customFormat="1" x14ac:dyDescent="0.25">
      <c r="R60" s="71"/>
    </row>
    <row r="61" spans="18:18" s="39" customFormat="1" x14ac:dyDescent="0.25">
      <c r="R61" s="71"/>
    </row>
    <row r="62" spans="18:18" s="39" customFormat="1" x14ac:dyDescent="0.25">
      <c r="R62" s="71"/>
    </row>
    <row r="63" spans="18:18" s="39" customFormat="1" x14ac:dyDescent="0.25">
      <c r="R63" s="71"/>
    </row>
    <row r="64" spans="18:18" s="39" customFormat="1" x14ac:dyDescent="0.25">
      <c r="R64" s="71"/>
    </row>
    <row r="65" spans="18:18" s="39" customFormat="1" x14ac:dyDescent="0.25">
      <c r="R65" s="71"/>
    </row>
    <row r="66" spans="18:18" s="39" customFormat="1" x14ac:dyDescent="0.25">
      <c r="R66" s="71"/>
    </row>
    <row r="67" spans="18:18" s="39" customFormat="1" x14ac:dyDescent="0.25">
      <c r="R67" s="71"/>
    </row>
    <row r="68" spans="18:18" s="39" customFormat="1" x14ac:dyDescent="0.25">
      <c r="R68" s="71"/>
    </row>
    <row r="69" spans="18:18" s="39" customFormat="1" x14ac:dyDescent="0.25">
      <c r="R69" s="71"/>
    </row>
    <row r="70" spans="18:18" s="39" customFormat="1" x14ac:dyDescent="0.25">
      <c r="R70" s="71"/>
    </row>
    <row r="71" spans="18:18" s="39" customFormat="1" x14ac:dyDescent="0.25">
      <c r="R71" s="71"/>
    </row>
    <row r="72" spans="18:18" s="39" customFormat="1" x14ac:dyDescent="0.25">
      <c r="R72" s="71"/>
    </row>
    <row r="73" spans="18:18" s="39" customFormat="1" x14ac:dyDescent="0.25">
      <c r="R73" s="71"/>
    </row>
    <row r="74" spans="18:18" s="39" customFormat="1" x14ac:dyDescent="0.25">
      <c r="R74" s="71"/>
    </row>
    <row r="75" spans="18:18" s="39" customFormat="1" x14ac:dyDescent="0.25">
      <c r="R75" s="71"/>
    </row>
    <row r="76" spans="18:18" s="39" customFormat="1" x14ac:dyDescent="0.25">
      <c r="R76" s="71"/>
    </row>
    <row r="77" spans="18:18" s="39" customFormat="1" x14ac:dyDescent="0.25">
      <c r="R77" s="71"/>
    </row>
    <row r="78" spans="18:18" s="39" customFormat="1" x14ac:dyDescent="0.25">
      <c r="R78" s="71"/>
    </row>
    <row r="79" spans="18:18" s="39" customFormat="1" x14ac:dyDescent="0.25">
      <c r="R79" s="71"/>
    </row>
    <row r="80" spans="18:18" s="39" customFormat="1" x14ac:dyDescent="0.25">
      <c r="R80" s="71"/>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row r="87" spans="18:18" s="39" customFormat="1" x14ac:dyDescent="0.25">
      <c r="R87" s="71"/>
    </row>
    <row r="88" spans="18:18" s="39" customFormat="1" x14ac:dyDescent="0.25">
      <c r="R88" s="71"/>
    </row>
    <row r="89" spans="18:18" s="39" customFormat="1" x14ac:dyDescent="0.25">
      <c r="R89" s="71"/>
    </row>
    <row r="90" spans="18:18" s="39" customFormat="1" x14ac:dyDescent="0.25">
      <c r="R90" s="71"/>
    </row>
    <row r="91" spans="18:18" s="39" customFormat="1" x14ac:dyDescent="0.25">
      <c r="R91" s="71"/>
    </row>
    <row r="92" spans="18:18" s="39" customFormat="1" x14ac:dyDescent="0.25">
      <c r="R92" s="71"/>
    </row>
    <row r="93" spans="18:18" s="39" customFormat="1" x14ac:dyDescent="0.25">
      <c r="R93" s="71"/>
    </row>
    <row r="94" spans="18:18" s="39" customFormat="1" x14ac:dyDescent="0.25">
      <c r="R94" s="71"/>
    </row>
    <row r="95" spans="18:18" s="39" customFormat="1" x14ac:dyDescent="0.25">
      <c r="R95" s="71"/>
    </row>
    <row r="96" spans="18:18" s="39" customFormat="1" x14ac:dyDescent="0.25">
      <c r="R96" s="71"/>
    </row>
    <row r="97" spans="18:18" s="39" customFormat="1" x14ac:dyDescent="0.25">
      <c r="R97" s="71"/>
    </row>
    <row r="98" spans="18:18" s="39" customFormat="1" x14ac:dyDescent="0.25">
      <c r="R98" s="71"/>
    </row>
    <row r="99" spans="18:18" s="39" customFormat="1" x14ac:dyDescent="0.25">
      <c r="R99" s="71"/>
    </row>
    <row r="100" spans="18:18" s="39" customFormat="1" x14ac:dyDescent="0.25">
      <c r="R100" s="71"/>
    </row>
    <row r="101" spans="18:18" s="39" customFormat="1" x14ac:dyDescent="0.25">
      <c r="R101" s="71"/>
    </row>
    <row r="102" spans="18:18" s="39" customFormat="1" x14ac:dyDescent="0.25">
      <c r="R102" s="71"/>
    </row>
  </sheetData>
  <sheetProtection algorithmName="SHA-512" hashValue="HGLEtVNyCQoK6MJIEgH51MDrtH3jByd6fypfyJNqQoIouJXl8KOAiOR0JuvwHP9lzIxiz3LmMlFfmCjW7gD77Q==" saltValue="z/4FR+AysgRJzaR4lxA/Vw==" spinCount="100000" sheet="1" objects="1" scenarios="1"/>
  <mergeCells count="26">
    <mergeCell ref="A3:J3"/>
    <mergeCell ref="A5:A31"/>
    <mergeCell ref="B5:B17"/>
    <mergeCell ref="C5:C17"/>
    <mergeCell ref="D5:D17"/>
    <mergeCell ref="I5:I17"/>
    <mergeCell ref="J5:J17"/>
    <mergeCell ref="B18:B31"/>
    <mergeCell ref="C18:C31"/>
    <mergeCell ref="D18:D31"/>
    <mergeCell ref="I18:I31"/>
    <mergeCell ref="J18:J31"/>
    <mergeCell ref="R18:R31"/>
    <mergeCell ref="K5:K17"/>
    <mergeCell ref="L5:L17"/>
    <mergeCell ref="M5:M17"/>
    <mergeCell ref="R5:R17"/>
    <mergeCell ref="P15:P17"/>
    <mergeCell ref="P6:P10"/>
    <mergeCell ref="P11:P13"/>
    <mergeCell ref="P19:P23"/>
    <mergeCell ref="P24:P27"/>
    <mergeCell ref="P29:P31"/>
    <mergeCell ref="K18:K31"/>
    <mergeCell ref="L18:L31"/>
    <mergeCell ref="M18:M31"/>
  </mergeCells>
  <printOptions gridLines="1"/>
  <pageMargins left="0.25" right="0.25" top="0.75" bottom="0.75" header="0.3" footer="0.3"/>
  <pageSetup paperSize="9"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27AC-BB84-41F3-9ED1-225A8E3278D2}">
  <sheetPr codeName="Foglio1">
    <pageSetUpPr fitToPage="1"/>
  </sheetPr>
  <dimension ref="A1:S89"/>
  <sheetViews>
    <sheetView topLeftCell="A42" zoomScale="98" zoomScaleNormal="98" workbookViewId="0">
      <selection activeCell="A3" sqref="A3:T50"/>
    </sheetView>
  </sheetViews>
  <sheetFormatPr defaultColWidth="8.85546875" defaultRowHeight="15" x14ac:dyDescent="0.25"/>
  <cols>
    <col min="1" max="1" width="30.140625" style="39" customWidth="1"/>
    <col min="2" max="2" width="37" style="39" customWidth="1"/>
    <col min="3" max="3" width="21.140625" style="39" customWidth="1"/>
    <col min="4" max="4" width="14.85546875" style="39" customWidth="1"/>
    <col min="5" max="5" width="18.28515625" style="39" hidden="1" customWidth="1"/>
    <col min="6" max="6" width="9.140625" style="39" hidden="1" customWidth="1"/>
    <col min="7" max="7" width="0.140625" style="39" hidden="1" customWidth="1"/>
    <col min="8" max="8" width="2.42578125" style="39" hidden="1" customWidth="1"/>
    <col min="9" max="9" width="17.140625" style="39" customWidth="1"/>
    <col min="10" max="10" width="10.85546875" style="7" customWidth="1"/>
    <col min="11" max="11" width="11.85546875" style="39" customWidth="1"/>
    <col min="12" max="12" width="17.42578125" style="39" customWidth="1"/>
    <col min="13" max="13" width="16.5703125" style="39" customWidth="1"/>
    <col min="14" max="14" width="18.28515625" style="39" customWidth="1"/>
    <col min="15" max="15" width="25.28515625" style="39" customWidth="1"/>
    <col min="16" max="16" width="32.28515625" style="39" customWidth="1"/>
    <col min="17" max="17" width="17.7109375" style="39" customWidth="1"/>
    <col min="18" max="18" width="19.42578125" style="71" customWidth="1"/>
    <col min="19" max="19" width="25.42578125" style="39" customWidth="1"/>
    <col min="20" max="20" width="8.85546875" style="39"/>
    <col min="21" max="21" width="38.140625" style="39" customWidth="1"/>
    <col min="22" max="16384" width="8.85546875" style="39"/>
  </cols>
  <sheetData>
    <row r="1" spans="1:19" x14ac:dyDescent="0.25">
      <c r="J1" s="39"/>
    </row>
    <row r="2" spans="1:19" x14ac:dyDescent="0.25">
      <c r="J2" s="39"/>
    </row>
    <row r="3" spans="1:19" ht="15.75" thickBot="1" x14ac:dyDescent="0.3">
      <c r="A3" s="58"/>
      <c r="B3" s="58"/>
      <c r="C3" s="58"/>
      <c r="D3" s="58"/>
      <c r="E3" s="58"/>
      <c r="F3" s="58"/>
      <c r="G3" s="58"/>
      <c r="H3" s="58"/>
      <c r="I3" s="58"/>
      <c r="J3" s="58"/>
    </row>
    <row r="4" spans="1:19" ht="121.9" customHeight="1" thickBot="1" x14ac:dyDescent="0.3">
      <c r="A4" s="77" t="s">
        <v>252</v>
      </c>
      <c r="B4" s="49" t="s">
        <v>15</v>
      </c>
      <c r="C4" s="50" t="s">
        <v>21</v>
      </c>
      <c r="D4" s="50" t="s">
        <v>28</v>
      </c>
      <c r="E4" s="50"/>
      <c r="F4" s="50"/>
      <c r="G4" s="50"/>
      <c r="H4" s="50"/>
      <c r="I4" s="50" t="s">
        <v>13</v>
      </c>
      <c r="J4" s="51">
        <v>0.8</v>
      </c>
      <c r="K4" s="51">
        <v>0.2</v>
      </c>
      <c r="L4" s="51" t="s">
        <v>118</v>
      </c>
      <c r="M4" s="51" t="s">
        <v>119</v>
      </c>
      <c r="N4" s="51" t="s">
        <v>16</v>
      </c>
      <c r="O4" s="51" t="s">
        <v>17</v>
      </c>
      <c r="P4" s="51" t="s">
        <v>18</v>
      </c>
      <c r="Q4" s="51" t="s">
        <v>26</v>
      </c>
      <c r="R4" s="52" t="s">
        <v>20</v>
      </c>
    </row>
    <row r="5" spans="1:19" ht="121.9" customHeight="1" x14ac:dyDescent="0.25">
      <c r="A5" s="150" t="s">
        <v>0</v>
      </c>
      <c r="B5" s="170" t="s">
        <v>137</v>
      </c>
      <c r="C5" s="185" t="s">
        <v>115</v>
      </c>
      <c r="D5" s="59">
        <v>422182.95</v>
      </c>
      <c r="E5" s="9"/>
      <c r="F5" s="9"/>
      <c r="G5" s="9"/>
      <c r="H5" s="9"/>
      <c r="I5" s="60">
        <v>8443.6589999999997</v>
      </c>
      <c r="J5" s="60">
        <v>6754.9272000000001</v>
      </c>
      <c r="K5" s="59">
        <v>1688.7318</v>
      </c>
      <c r="L5" s="155" t="s">
        <v>107</v>
      </c>
      <c r="M5" s="155" t="s">
        <v>108</v>
      </c>
      <c r="N5" s="9" t="s">
        <v>253</v>
      </c>
      <c r="O5" s="9" t="s">
        <v>110</v>
      </c>
      <c r="P5" s="9" t="s">
        <v>111</v>
      </c>
      <c r="Q5" s="60">
        <v>6434.15</v>
      </c>
      <c r="R5" s="182">
        <f>SUM(Q5:Q9)</f>
        <v>15544.94</v>
      </c>
    </row>
    <row r="6" spans="1:19" ht="111.75" customHeight="1" x14ac:dyDescent="0.25">
      <c r="A6" s="151"/>
      <c r="B6" s="171"/>
      <c r="C6" s="186"/>
      <c r="D6" s="61">
        <v>273848.40000000002</v>
      </c>
      <c r="E6" s="7"/>
      <c r="F6" s="7"/>
      <c r="G6" s="7"/>
      <c r="H6" s="7"/>
      <c r="I6" s="62">
        <v>5476.9680000000008</v>
      </c>
      <c r="J6" s="62">
        <v>4381.5744000000004</v>
      </c>
      <c r="K6" s="61">
        <v>1095.3936000000001</v>
      </c>
      <c r="L6" s="156"/>
      <c r="M6" s="156"/>
      <c r="N6" s="7" t="s">
        <v>253</v>
      </c>
      <c r="O6" s="7" t="s">
        <v>112</v>
      </c>
      <c r="P6" s="7" t="s">
        <v>113</v>
      </c>
      <c r="Q6" s="62">
        <v>3036.93</v>
      </c>
      <c r="R6" s="183"/>
    </row>
    <row r="7" spans="1:19" ht="90.6" customHeight="1" x14ac:dyDescent="0.25">
      <c r="A7" s="151"/>
      <c r="B7" s="167" t="s">
        <v>138</v>
      </c>
      <c r="C7" s="187" t="s">
        <v>116</v>
      </c>
      <c r="D7" s="158">
        <v>342192</v>
      </c>
      <c r="E7" s="7"/>
      <c r="F7" s="7"/>
      <c r="G7" s="7"/>
      <c r="H7" s="7"/>
      <c r="I7" s="158">
        <v>6843.84</v>
      </c>
      <c r="J7" s="158">
        <v>5475.07</v>
      </c>
      <c r="K7" s="158">
        <v>1368.77</v>
      </c>
      <c r="L7" s="156" t="s">
        <v>107</v>
      </c>
      <c r="M7" s="156" t="s">
        <v>108</v>
      </c>
      <c r="N7" s="7" t="s">
        <v>254</v>
      </c>
      <c r="O7" s="7" t="s">
        <v>112</v>
      </c>
      <c r="P7" s="7" t="s">
        <v>113</v>
      </c>
      <c r="Q7" s="62">
        <v>3036.93</v>
      </c>
      <c r="R7" s="183"/>
    </row>
    <row r="8" spans="1:19" ht="0.75" customHeight="1" x14ac:dyDescent="0.25">
      <c r="A8" s="151"/>
      <c r="B8" s="167"/>
      <c r="C8" s="187"/>
      <c r="D8" s="158"/>
      <c r="E8" s="7"/>
      <c r="F8" s="7"/>
      <c r="G8" s="7"/>
      <c r="H8" s="7"/>
      <c r="I8" s="156"/>
      <c r="J8" s="156"/>
      <c r="K8" s="156"/>
      <c r="L8" s="156"/>
      <c r="M8" s="156"/>
      <c r="N8" s="156" t="s">
        <v>253</v>
      </c>
      <c r="O8" s="156" t="s">
        <v>112</v>
      </c>
      <c r="P8" s="156" t="s">
        <v>113</v>
      </c>
      <c r="Q8" s="180">
        <v>3036.93</v>
      </c>
      <c r="R8" s="183"/>
    </row>
    <row r="9" spans="1:19" ht="74.25" customHeight="1" thickBot="1" x14ac:dyDescent="0.3">
      <c r="A9" s="151"/>
      <c r="B9" s="168"/>
      <c r="C9" s="188"/>
      <c r="D9" s="63">
        <v>570320</v>
      </c>
      <c r="E9" s="8"/>
      <c r="F9" s="8"/>
      <c r="G9" s="8"/>
      <c r="H9" s="8"/>
      <c r="I9" s="63">
        <v>11406.4</v>
      </c>
      <c r="J9" s="63">
        <v>9125.1200000000008</v>
      </c>
      <c r="K9" s="63">
        <v>2281.2800000000002</v>
      </c>
      <c r="L9" s="157"/>
      <c r="M9" s="157"/>
      <c r="N9" s="157"/>
      <c r="O9" s="157"/>
      <c r="P9" s="157"/>
      <c r="Q9" s="181"/>
      <c r="R9" s="184"/>
    </row>
    <row r="10" spans="1:19" ht="108.6" customHeight="1" x14ac:dyDescent="0.25">
      <c r="A10" s="151"/>
      <c r="B10" s="166" t="s">
        <v>114</v>
      </c>
      <c r="C10" s="144" t="s">
        <v>22</v>
      </c>
      <c r="D10" s="153">
        <v>495000</v>
      </c>
      <c r="E10" s="10"/>
      <c r="F10" s="10"/>
      <c r="G10" s="10"/>
      <c r="H10" s="10"/>
      <c r="I10" s="153">
        <v>9900</v>
      </c>
      <c r="J10" s="153">
        <v>7920</v>
      </c>
      <c r="K10" s="153">
        <v>1980</v>
      </c>
      <c r="L10" s="155" t="s">
        <v>107</v>
      </c>
      <c r="M10" s="155" t="s">
        <v>117</v>
      </c>
      <c r="N10" s="9" t="s">
        <v>109</v>
      </c>
      <c r="O10" s="9" t="s">
        <v>110</v>
      </c>
      <c r="P10" s="9" t="s">
        <v>111</v>
      </c>
      <c r="Q10" s="59">
        <v>1980</v>
      </c>
      <c r="R10" s="38">
        <v>0</v>
      </c>
      <c r="S10" s="39" t="s">
        <v>123</v>
      </c>
    </row>
    <row r="11" spans="1:19" ht="78" customHeight="1" x14ac:dyDescent="0.25">
      <c r="A11" s="151"/>
      <c r="B11" s="167"/>
      <c r="C11" s="145"/>
      <c r="D11" s="145"/>
      <c r="E11" s="11"/>
      <c r="F11" s="11"/>
      <c r="G11" s="11"/>
      <c r="H11" s="11"/>
      <c r="I11" s="145"/>
      <c r="J11" s="145"/>
      <c r="K11" s="145"/>
      <c r="L11" s="156"/>
      <c r="M11" s="156"/>
      <c r="N11" s="53" t="s">
        <v>120</v>
      </c>
      <c r="O11" s="7" t="s">
        <v>112</v>
      </c>
      <c r="P11" s="7" t="s">
        <v>121</v>
      </c>
      <c r="Q11" s="61">
        <f>[1]RIEPILOGO!$I$41</f>
        <v>1211.76</v>
      </c>
      <c r="R11" s="161">
        <f>SUM(Q11:Q12)</f>
        <v>2423.52</v>
      </c>
    </row>
    <row r="12" spans="1:19" ht="89.25" customHeight="1" thickBot="1" x14ac:dyDescent="0.3">
      <c r="A12" s="151"/>
      <c r="B12" s="168"/>
      <c r="C12" s="146"/>
      <c r="D12" s="146"/>
      <c r="E12" s="12"/>
      <c r="F12" s="12"/>
      <c r="G12" s="12"/>
      <c r="H12" s="12"/>
      <c r="I12" s="146"/>
      <c r="J12" s="146"/>
      <c r="K12" s="146"/>
      <c r="L12" s="157"/>
      <c r="M12" s="157"/>
      <c r="N12" s="54" t="s">
        <v>122</v>
      </c>
      <c r="O12" s="8" t="s">
        <v>112</v>
      </c>
      <c r="P12" s="8" t="s">
        <v>121</v>
      </c>
      <c r="Q12" s="63">
        <f>[1]RIEPILOGO!$I$41</f>
        <v>1211.76</v>
      </c>
      <c r="R12" s="169"/>
    </row>
    <row r="13" spans="1:19" ht="95.25" customHeight="1" x14ac:dyDescent="0.25">
      <c r="A13" s="151"/>
      <c r="B13" s="170" t="s">
        <v>139</v>
      </c>
      <c r="C13" s="173" t="s">
        <v>124</v>
      </c>
      <c r="D13" s="153">
        <v>202675.49</v>
      </c>
      <c r="E13" s="153">
        <v>202676.49</v>
      </c>
      <c r="F13" s="153">
        <v>202677.49</v>
      </c>
      <c r="G13" s="153">
        <v>202678.49</v>
      </c>
      <c r="H13" s="153">
        <v>202679.49</v>
      </c>
      <c r="I13" s="153">
        <v>4053.51</v>
      </c>
      <c r="J13" s="153">
        <v>3242.81</v>
      </c>
      <c r="K13" s="153">
        <v>810.7</v>
      </c>
      <c r="L13" s="144" t="s">
        <v>125</v>
      </c>
      <c r="M13" s="144" t="s">
        <v>108</v>
      </c>
      <c r="N13" s="9" t="s">
        <v>254</v>
      </c>
      <c r="O13" s="9" t="s">
        <v>110</v>
      </c>
      <c r="P13" s="64" t="s">
        <v>126</v>
      </c>
      <c r="Q13" s="59">
        <f>[1]RIEPILOGO!$O$66</f>
        <v>2317.34</v>
      </c>
      <c r="R13" s="178">
        <f>SUM(Q13:Q18)</f>
        <v>10494.220000000001</v>
      </c>
    </row>
    <row r="14" spans="1:19" ht="98.45" customHeight="1" x14ac:dyDescent="0.25">
      <c r="A14" s="151"/>
      <c r="B14" s="171"/>
      <c r="C14" s="174"/>
      <c r="D14" s="145"/>
      <c r="E14" s="145"/>
      <c r="F14" s="145"/>
      <c r="G14" s="145"/>
      <c r="H14" s="145"/>
      <c r="I14" s="145"/>
      <c r="J14" s="145"/>
      <c r="K14" s="145"/>
      <c r="L14" s="145"/>
      <c r="M14" s="145"/>
      <c r="N14" s="53" t="s">
        <v>253</v>
      </c>
      <c r="O14" s="7" t="s">
        <v>110</v>
      </c>
      <c r="P14" s="65" t="s">
        <v>126</v>
      </c>
      <c r="Q14" s="61">
        <f>[1]RIEPILOGO!$J$40</f>
        <v>2317.34</v>
      </c>
      <c r="R14" s="161"/>
    </row>
    <row r="15" spans="1:19" ht="91.9" customHeight="1" x14ac:dyDescent="0.25">
      <c r="A15" s="151"/>
      <c r="B15" s="171"/>
      <c r="C15" s="174"/>
      <c r="D15" s="154">
        <v>374272.74</v>
      </c>
      <c r="E15" s="154">
        <v>374273.74</v>
      </c>
      <c r="F15" s="154">
        <v>374274.74</v>
      </c>
      <c r="G15" s="154">
        <v>374275.74</v>
      </c>
      <c r="H15" s="154">
        <v>374276.74</v>
      </c>
      <c r="I15" s="154">
        <v>7485.45</v>
      </c>
      <c r="J15" s="154">
        <v>5988.36</v>
      </c>
      <c r="K15" s="154">
        <v>1497.09</v>
      </c>
      <c r="L15" s="145"/>
      <c r="M15" s="145"/>
      <c r="N15" s="7" t="s">
        <v>253</v>
      </c>
      <c r="O15" s="7" t="s">
        <v>112</v>
      </c>
      <c r="P15" s="65" t="s">
        <v>113</v>
      </c>
      <c r="Q15" s="61">
        <f>[1]RIEPILOGO!$O$57</f>
        <v>1953.18</v>
      </c>
      <c r="R15" s="161"/>
    </row>
    <row r="16" spans="1:19" ht="97.15" customHeight="1" x14ac:dyDescent="0.25">
      <c r="A16" s="151"/>
      <c r="B16" s="171"/>
      <c r="C16" s="174"/>
      <c r="D16" s="145"/>
      <c r="E16" s="145"/>
      <c r="F16" s="145"/>
      <c r="G16" s="145"/>
      <c r="H16" s="145"/>
      <c r="I16" s="145"/>
      <c r="J16" s="145"/>
      <c r="K16" s="145"/>
      <c r="L16" s="145"/>
      <c r="M16" s="145"/>
      <c r="N16" s="7" t="s">
        <v>253</v>
      </c>
      <c r="O16" s="7" t="s">
        <v>112</v>
      </c>
      <c r="P16" s="65" t="s">
        <v>113</v>
      </c>
      <c r="Q16" s="61">
        <f>[1]RIEPILOGO!$O$57</f>
        <v>1953.18</v>
      </c>
      <c r="R16" s="161"/>
    </row>
    <row r="17" spans="1:19" ht="104.45" customHeight="1" x14ac:dyDescent="0.25">
      <c r="A17" s="151"/>
      <c r="B17" s="171"/>
      <c r="C17" s="174"/>
      <c r="D17" s="145"/>
      <c r="E17" s="145"/>
      <c r="F17" s="145"/>
      <c r="G17" s="145"/>
      <c r="H17" s="145"/>
      <c r="I17" s="145"/>
      <c r="J17" s="145"/>
      <c r="K17" s="145"/>
      <c r="L17" s="145"/>
      <c r="M17" s="145"/>
      <c r="N17" s="164" t="s">
        <v>253</v>
      </c>
      <c r="O17" s="164" t="s">
        <v>112</v>
      </c>
      <c r="P17" s="164" t="s">
        <v>113</v>
      </c>
      <c r="Q17" s="176">
        <f>[1]RIEPILOGO!$O$57</f>
        <v>1953.18</v>
      </c>
      <c r="R17" s="161"/>
    </row>
    <row r="18" spans="1:19" ht="122.45" customHeight="1" thickBot="1" x14ac:dyDescent="0.3">
      <c r="A18" s="151"/>
      <c r="B18" s="172"/>
      <c r="C18" s="175"/>
      <c r="D18" s="32">
        <v>457576.3</v>
      </c>
      <c r="E18" s="32">
        <v>457576.3</v>
      </c>
      <c r="F18" s="32">
        <v>457576.3</v>
      </c>
      <c r="G18" s="32">
        <v>457576.3</v>
      </c>
      <c r="H18" s="32">
        <v>457576.3</v>
      </c>
      <c r="I18" s="32">
        <v>9151.5300000000007</v>
      </c>
      <c r="J18" s="32">
        <v>7321.22</v>
      </c>
      <c r="K18" s="32">
        <v>1830.3</v>
      </c>
      <c r="L18" s="146"/>
      <c r="M18" s="146"/>
      <c r="N18" s="165"/>
      <c r="O18" s="165"/>
      <c r="P18" s="165"/>
      <c r="Q18" s="177"/>
      <c r="R18" s="179"/>
    </row>
    <row r="19" spans="1:19" ht="109.9" customHeight="1" x14ac:dyDescent="0.25">
      <c r="A19" s="151"/>
      <c r="B19" s="166" t="s">
        <v>129</v>
      </c>
      <c r="C19" s="144" t="s">
        <v>127</v>
      </c>
      <c r="D19" s="30">
        <v>461313.3</v>
      </c>
      <c r="E19" s="10"/>
      <c r="F19" s="10"/>
      <c r="G19" s="10"/>
      <c r="H19" s="10"/>
      <c r="I19" s="30">
        <v>9226.2659999999996</v>
      </c>
      <c r="J19" s="30">
        <v>7381.0128000000004</v>
      </c>
      <c r="K19" s="30">
        <v>1845.2532000000001</v>
      </c>
      <c r="L19" s="144" t="s">
        <v>107</v>
      </c>
      <c r="M19" s="144" t="s">
        <v>108</v>
      </c>
      <c r="N19" s="10"/>
      <c r="O19" s="10"/>
      <c r="P19" s="10"/>
      <c r="Q19" s="10"/>
      <c r="R19" s="38"/>
    </row>
    <row r="20" spans="1:19" ht="60" x14ac:dyDescent="0.25">
      <c r="A20" s="151"/>
      <c r="B20" s="167"/>
      <c r="C20" s="145"/>
      <c r="D20" s="31">
        <v>1253245.5860000001</v>
      </c>
      <c r="E20" s="11"/>
      <c r="F20" s="11"/>
      <c r="G20" s="11"/>
      <c r="H20" s="11"/>
      <c r="I20" s="31">
        <v>24308.420548000002</v>
      </c>
      <c r="J20" s="31">
        <v>19446.736438400003</v>
      </c>
      <c r="K20" s="31">
        <v>4861.6841096000007</v>
      </c>
      <c r="L20" s="145"/>
      <c r="M20" s="145"/>
      <c r="N20" s="7" t="s">
        <v>253</v>
      </c>
      <c r="O20" s="11" t="s">
        <v>110</v>
      </c>
      <c r="P20" s="11" t="s">
        <v>111</v>
      </c>
      <c r="Q20" s="31">
        <v>44955.79</v>
      </c>
      <c r="R20" s="159">
        <f>SUM(Q20:Q24)</f>
        <v>96677.349999999991</v>
      </c>
    </row>
    <row r="21" spans="1:19" ht="70.900000000000006" customHeight="1" x14ac:dyDescent="0.25">
      <c r="A21" s="151"/>
      <c r="B21" s="167"/>
      <c r="C21" s="145"/>
      <c r="D21" s="31">
        <v>699746.70199999993</v>
      </c>
      <c r="E21" s="11"/>
      <c r="F21" s="11"/>
      <c r="G21" s="11"/>
      <c r="H21" s="11"/>
      <c r="I21" s="31">
        <v>13994.934039999998</v>
      </c>
      <c r="J21" s="31">
        <v>11195.947231999999</v>
      </c>
      <c r="K21" s="31">
        <v>2798.9868079999997</v>
      </c>
      <c r="L21" s="145"/>
      <c r="M21" s="145"/>
      <c r="N21" s="7" t="s">
        <v>253</v>
      </c>
      <c r="O21" s="11" t="s">
        <v>112</v>
      </c>
      <c r="P21" s="11" t="s">
        <v>113</v>
      </c>
      <c r="Q21" s="31">
        <v>15914.34</v>
      </c>
      <c r="R21" s="159"/>
    </row>
    <row r="22" spans="1:19" ht="84" customHeight="1" x14ac:dyDescent="0.25">
      <c r="A22" s="151"/>
      <c r="B22" s="167"/>
      <c r="C22" s="145"/>
      <c r="D22" s="31">
        <v>1383742.304</v>
      </c>
      <c r="E22" s="11"/>
      <c r="F22" s="11"/>
      <c r="G22" s="11"/>
      <c r="H22" s="11"/>
      <c r="I22" s="31">
        <v>26657.361472000001</v>
      </c>
      <c r="J22" s="31">
        <v>21325.889177600002</v>
      </c>
      <c r="K22" s="31">
        <v>5331.4722944000005</v>
      </c>
      <c r="L22" s="145"/>
      <c r="M22" s="145"/>
      <c r="N22" s="7" t="s">
        <v>253</v>
      </c>
      <c r="O22" s="11" t="s">
        <v>112</v>
      </c>
      <c r="P22" s="11" t="s">
        <v>113</v>
      </c>
      <c r="Q22" s="31">
        <v>11935.76</v>
      </c>
      <c r="R22" s="159"/>
    </row>
    <row r="23" spans="1:19" ht="85.9" customHeight="1" x14ac:dyDescent="0.25">
      <c r="A23" s="151"/>
      <c r="B23" s="167"/>
      <c r="C23" s="145"/>
      <c r="D23" s="31">
        <v>495312.08799999999</v>
      </c>
      <c r="E23" s="11"/>
      <c r="F23" s="11"/>
      <c r="G23" s="11"/>
      <c r="H23" s="11"/>
      <c r="I23" s="31">
        <v>9906.2417600000008</v>
      </c>
      <c r="J23" s="31">
        <v>7924.9934080000012</v>
      </c>
      <c r="K23" s="31">
        <v>1981.2483520000003</v>
      </c>
      <c r="L23" s="145"/>
      <c r="M23" s="145"/>
      <c r="N23" s="7" t="s">
        <v>253</v>
      </c>
      <c r="O23" s="55" t="s">
        <v>112</v>
      </c>
      <c r="P23" s="11" t="s">
        <v>113</v>
      </c>
      <c r="Q23" s="31">
        <v>15914.34</v>
      </c>
      <c r="R23" s="159"/>
    </row>
    <row r="24" spans="1:19" ht="88.9" customHeight="1" x14ac:dyDescent="0.25">
      <c r="A24" s="151"/>
      <c r="B24" s="167"/>
      <c r="C24" s="145"/>
      <c r="D24" s="31">
        <v>580574.19200000004</v>
      </c>
      <c r="E24" s="11"/>
      <c r="F24" s="11"/>
      <c r="G24" s="11"/>
      <c r="H24" s="11"/>
      <c r="I24" s="31">
        <v>11611.483840000001</v>
      </c>
      <c r="J24" s="31">
        <v>9289.1870720000006</v>
      </c>
      <c r="K24" s="31">
        <v>2322.2967680000002</v>
      </c>
      <c r="L24" s="145"/>
      <c r="M24" s="145"/>
      <c r="N24" s="7" t="s">
        <v>253</v>
      </c>
      <c r="O24" s="11" t="s">
        <v>112</v>
      </c>
      <c r="P24" s="11" t="s">
        <v>128</v>
      </c>
      <c r="Q24" s="31">
        <v>7957.12</v>
      </c>
      <c r="R24" s="159"/>
    </row>
    <row r="25" spans="1:19" ht="83.45" customHeight="1" x14ac:dyDescent="0.25">
      <c r="A25" s="151"/>
      <c r="B25" s="167"/>
      <c r="C25" s="145"/>
      <c r="D25" s="31">
        <v>1555663.358</v>
      </c>
      <c r="E25" s="11"/>
      <c r="F25" s="11"/>
      <c r="G25" s="11"/>
      <c r="H25" s="11"/>
      <c r="I25" s="31">
        <v>29751.940444</v>
      </c>
      <c r="J25" s="31">
        <v>23801.552355200001</v>
      </c>
      <c r="K25" s="31">
        <v>5950.3880888000003</v>
      </c>
      <c r="L25" s="145"/>
      <c r="M25" s="145"/>
      <c r="N25" s="11"/>
      <c r="O25" s="11"/>
      <c r="P25" s="11"/>
      <c r="Q25" s="11"/>
      <c r="R25" s="72"/>
    </row>
    <row r="26" spans="1:19" ht="76.150000000000006" customHeight="1" x14ac:dyDescent="0.25">
      <c r="A26" s="151"/>
      <c r="B26" s="167"/>
      <c r="C26" s="145"/>
      <c r="D26" s="31">
        <v>581040.6</v>
      </c>
      <c r="E26" s="11"/>
      <c r="F26" s="11"/>
      <c r="G26" s="11"/>
      <c r="H26" s="11"/>
      <c r="I26" s="31">
        <v>11620.812</v>
      </c>
      <c r="J26" s="31">
        <v>9296.6496000000006</v>
      </c>
      <c r="K26" s="31">
        <v>2324.1624000000002</v>
      </c>
      <c r="L26" s="145"/>
      <c r="M26" s="145"/>
      <c r="N26" s="11"/>
      <c r="O26" s="11"/>
      <c r="P26" s="11"/>
      <c r="Q26" s="11"/>
      <c r="R26" s="72"/>
    </row>
    <row r="27" spans="1:19" ht="83.45" customHeight="1" x14ac:dyDescent="0.25">
      <c r="A27" s="151"/>
      <c r="B27" s="167"/>
      <c r="C27" s="145"/>
      <c r="D27" s="31">
        <v>4775081.9560000002</v>
      </c>
      <c r="E27" s="11"/>
      <c r="F27" s="11"/>
      <c r="G27" s="11"/>
      <c r="H27" s="11"/>
      <c r="I27" s="31">
        <v>87701.475208000018</v>
      </c>
      <c r="J27" s="31">
        <v>70161.180166400023</v>
      </c>
      <c r="K27" s="31">
        <v>17540.295041600006</v>
      </c>
      <c r="L27" s="145"/>
      <c r="M27" s="145"/>
      <c r="N27" s="11"/>
      <c r="O27" s="11"/>
      <c r="P27" s="11"/>
      <c r="Q27" s="11"/>
      <c r="R27" s="72"/>
    </row>
    <row r="28" spans="1:19" ht="87.6" customHeight="1" thickBot="1" x14ac:dyDescent="0.3">
      <c r="A28" s="151"/>
      <c r="B28" s="168"/>
      <c r="C28" s="145"/>
      <c r="D28" s="11"/>
      <c r="E28" s="11"/>
      <c r="F28" s="11"/>
      <c r="G28" s="11"/>
      <c r="H28" s="11"/>
      <c r="I28" s="11"/>
      <c r="J28" s="11"/>
      <c r="K28" s="11"/>
      <c r="L28" s="11"/>
      <c r="M28" s="11"/>
      <c r="N28" s="11"/>
      <c r="O28" s="11"/>
      <c r="P28" s="11"/>
      <c r="Q28" s="11"/>
      <c r="R28" s="72"/>
    </row>
    <row r="29" spans="1:19" ht="88.9" customHeight="1" x14ac:dyDescent="0.25">
      <c r="A29" s="151"/>
      <c r="B29" s="141" t="s">
        <v>131</v>
      </c>
      <c r="C29" s="144" t="s">
        <v>130</v>
      </c>
      <c r="D29" s="30">
        <v>410772.6</v>
      </c>
      <c r="E29" s="30"/>
      <c r="F29" s="30"/>
      <c r="G29" s="30"/>
      <c r="H29" s="30"/>
      <c r="I29" s="30">
        <v>8215.4519999999993</v>
      </c>
      <c r="J29" s="30">
        <v>6572.3616000000002</v>
      </c>
      <c r="K29" s="30">
        <v>1643.0904</v>
      </c>
      <c r="L29" s="144" t="s">
        <v>107</v>
      </c>
      <c r="M29" s="144" t="s">
        <v>108</v>
      </c>
      <c r="N29" s="10"/>
      <c r="O29" s="10"/>
      <c r="P29" s="10"/>
      <c r="Q29" s="10"/>
      <c r="R29" s="38"/>
    </row>
    <row r="30" spans="1:19" ht="60" x14ac:dyDescent="0.25">
      <c r="A30" s="151"/>
      <c r="B30" s="142"/>
      <c r="C30" s="145"/>
      <c r="D30" s="31">
        <v>1350204</v>
      </c>
      <c r="E30" s="31"/>
      <c r="F30" s="31"/>
      <c r="G30" s="31"/>
      <c r="H30" s="31"/>
      <c r="I30" s="31">
        <v>26053.671999999999</v>
      </c>
      <c r="J30" s="31">
        <v>20842.937600000001</v>
      </c>
      <c r="K30" s="31">
        <v>5210.7344000000003</v>
      </c>
      <c r="L30" s="145"/>
      <c r="M30" s="145"/>
      <c r="N30" s="7" t="s">
        <v>253</v>
      </c>
      <c r="O30" s="11" t="s">
        <v>110</v>
      </c>
      <c r="P30" s="11" t="s">
        <v>111</v>
      </c>
      <c r="Q30" s="31">
        <v>42710.59</v>
      </c>
      <c r="R30" s="73">
        <f>42710.59-6301.57</f>
        <v>36409.019999999997</v>
      </c>
      <c r="S30" s="66" t="s">
        <v>123</v>
      </c>
    </row>
    <row r="31" spans="1:19" ht="72.599999999999994" customHeight="1" x14ac:dyDescent="0.25">
      <c r="A31" s="151"/>
      <c r="B31" s="142"/>
      <c r="C31" s="145"/>
      <c r="D31" s="31">
        <v>677655</v>
      </c>
      <c r="E31" s="31"/>
      <c r="F31" s="31"/>
      <c r="G31" s="31"/>
      <c r="H31" s="31"/>
      <c r="I31" s="31">
        <v>13553.1</v>
      </c>
      <c r="J31" s="31">
        <v>10842.480000000001</v>
      </c>
      <c r="K31" s="31">
        <v>2710.6200000000003</v>
      </c>
      <c r="L31" s="145"/>
      <c r="M31" s="145"/>
      <c r="N31" s="7" t="s">
        <v>253</v>
      </c>
      <c r="O31" s="11" t="s">
        <v>112</v>
      </c>
      <c r="P31" s="11" t="s">
        <v>113</v>
      </c>
      <c r="Q31" s="31">
        <v>20159.400000000001</v>
      </c>
      <c r="R31" s="159">
        <f>SUM(R30,Q31:Q33)</f>
        <v>96887.22</v>
      </c>
    </row>
    <row r="32" spans="1:19" ht="30" x14ac:dyDescent="0.25">
      <c r="A32" s="151"/>
      <c r="B32" s="142"/>
      <c r="C32" s="145"/>
      <c r="D32" s="31">
        <v>1339977.6000000001</v>
      </c>
      <c r="E32" s="31"/>
      <c r="F32" s="31"/>
      <c r="G32" s="31"/>
      <c r="H32" s="31"/>
      <c r="I32" s="31">
        <v>25869.596800000003</v>
      </c>
      <c r="J32" s="31">
        <v>20695.677440000003</v>
      </c>
      <c r="K32" s="31">
        <v>5173.9193600000008</v>
      </c>
      <c r="L32" s="145"/>
      <c r="M32" s="145"/>
      <c r="N32" s="7" t="s">
        <v>253</v>
      </c>
      <c r="O32" s="11" t="s">
        <v>112</v>
      </c>
      <c r="P32" s="11" t="s">
        <v>113</v>
      </c>
      <c r="Q32" s="31">
        <v>20159.400000000001</v>
      </c>
      <c r="R32" s="159"/>
    </row>
    <row r="33" spans="1:19" ht="106.15" customHeight="1" x14ac:dyDescent="0.25">
      <c r="A33" s="151"/>
      <c r="B33" s="142"/>
      <c r="C33" s="145"/>
      <c r="D33" s="31">
        <v>478417.8</v>
      </c>
      <c r="E33" s="31"/>
      <c r="F33" s="31"/>
      <c r="G33" s="31"/>
      <c r="H33" s="31"/>
      <c r="I33" s="31">
        <v>9568.3559999999998</v>
      </c>
      <c r="J33" s="31">
        <v>7654.6848</v>
      </c>
      <c r="K33" s="31">
        <v>1913.6712</v>
      </c>
      <c r="L33" s="145"/>
      <c r="M33" s="145"/>
      <c r="N33" s="7" t="s">
        <v>253</v>
      </c>
      <c r="O33" s="11" t="s">
        <v>112</v>
      </c>
      <c r="P33" s="11" t="s">
        <v>113</v>
      </c>
      <c r="Q33" s="31">
        <v>20159.400000000001</v>
      </c>
      <c r="R33" s="159"/>
    </row>
    <row r="34" spans="1:19" ht="106.9" customHeight="1" x14ac:dyDescent="0.25">
      <c r="A34" s="151"/>
      <c r="B34" s="142"/>
      <c r="C34" s="145"/>
      <c r="D34" s="31">
        <v>625155</v>
      </c>
      <c r="E34" s="31"/>
      <c r="F34" s="31"/>
      <c r="G34" s="31"/>
      <c r="H34" s="31"/>
      <c r="I34" s="31">
        <v>12503.1</v>
      </c>
      <c r="J34" s="31">
        <v>10002.480000000001</v>
      </c>
      <c r="K34" s="31">
        <v>2500.6200000000003</v>
      </c>
      <c r="L34" s="145"/>
      <c r="M34" s="145"/>
      <c r="N34" s="11"/>
      <c r="O34" s="11"/>
      <c r="P34" s="11"/>
      <c r="Q34" s="11"/>
      <c r="R34" s="72"/>
    </row>
    <row r="35" spans="1:19" ht="77.45" customHeight="1" x14ac:dyDescent="0.25">
      <c r="A35" s="151"/>
      <c r="B35" s="142"/>
      <c r="C35" s="145"/>
      <c r="D35" s="31">
        <v>1675047.7440000002</v>
      </c>
      <c r="E35" s="31"/>
      <c r="F35" s="31"/>
      <c r="G35" s="31"/>
      <c r="H35" s="31"/>
      <c r="I35" s="31">
        <v>31900.859392000006</v>
      </c>
      <c r="J35" s="31">
        <v>25520.687513600005</v>
      </c>
      <c r="K35" s="31">
        <v>6380.1718784000013</v>
      </c>
      <c r="L35" s="145"/>
      <c r="M35" s="145"/>
      <c r="N35" s="11"/>
      <c r="O35" s="11"/>
      <c r="P35" s="11"/>
      <c r="Q35" s="11"/>
      <c r="R35" s="72"/>
    </row>
    <row r="36" spans="1:19" ht="64.150000000000006" customHeight="1" x14ac:dyDescent="0.25">
      <c r="A36" s="151"/>
      <c r="B36" s="142"/>
      <c r="C36" s="145"/>
      <c r="D36" s="31">
        <v>561389.22</v>
      </c>
      <c r="E36" s="31"/>
      <c r="F36" s="31"/>
      <c r="G36" s="31"/>
      <c r="H36" s="31"/>
      <c r="I36" s="31">
        <v>11227.7844</v>
      </c>
      <c r="J36" s="31">
        <v>8982.2275200000004</v>
      </c>
      <c r="K36" s="31">
        <v>2245.5568800000001</v>
      </c>
      <c r="L36" s="145"/>
      <c r="M36" s="145"/>
      <c r="N36" s="11"/>
      <c r="O36" s="11"/>
      <c r="P36" s="11"/>
      <c r="Q36" s="11"/>
      <c r="R36" s="72"/>
    </row>
    <row r="37" spans="1:19" ht="80.45" customHeight="1" thickBot="1" x14ac:dyDescent="0.3">
      <c r="A37" s="151"/>
      <c r="B37" s="142"/>
      <c r="C37" s="145"/>
      <c r="D37" s="31">
        <v>4050612</v>
      </c>
      <c r="E37" s="31"/>
      <c r="F37" s="31"/>
      <c r="G37" s="31"/>
      <c r="H37" s="31"/>
      <c r="I37" s="31">
        <v>74661.016000000003</v>
      </c>
      <c r="J37" s="31">
        <v>59728.812800000007</v>
      </c>
      <c r="K37" s="31">
        <v>14932.203200000002</v>
      </c>
      <c r="L37" s="145"/>
      <c r="M37" s="145"/>
      <c r="N37" s="11"/>
      <c r="O37" s="11"/>
      <c r="P37" s="11"/>
      <c r="Q37" s="11"/>
      <c r="R37" s="72"/>
    </row>
    <row r="38" spans="1:19" ht="60" customHeight="1" x14ac:dyDescent="0.25">
      <c r="A38" s="151"/>
      <c r="B38" s="141" t="s">
        <v>133</v>
      </c>
      <c r="C38" s="144" t="s">
        <v>132</v>
      </c>
      <c r="D38" s="30">
        <v>1122853.838</v>
      </c>
      <c r="E38" s="30"/>
      <c r="F38" s="30"/>
      <c r="G38" s="30"/>
      <c r="H38" s="30"/>
      <c r="I38" s="30">
        <v>21961.369083999998</v>
      </c>
      <c r="J38" s="30">
        <v>17569.095267199998</v>
      </c>
      <c r="K38" s="30">
        <v>4392.2738167999996</v>
      </c>
      <c r="L38" s="147" t="s">
        <v>107</v>
      </c>
      <c r="M38" s="162" t="s">
        <v>108</v>
      </c>
      <c r="N38" s="7" t="s">
        <v>253</v>
      </c>
      <c r="O38" s="9" t="s">
        <v>110</v>
      </c>
      <c r="P38" s="9" t="s">
        <v>111</v>
      </c>
      <c r="Q38" s="59">
        <v>16474.330000000002</v>
      </c>
      <c r="R38" s="74">
        <v>0</v>
      </c>
      <c r="S38" s="66" t="s">
        <v>123</v>
      </c>
    </row>
    <row r="39" spans="1:19" ht="30" x14ac:dyDescent="0.25">
      <c r="A39" s="151"/>
      <c r="B39" s="142"/>
      <c r="C39" s="145"/>
      <c r="D39" s="31">
        <v>2602511.2400000002</v>
      </c>
      <c r="E39" s="31"/>
      <c r="F39" s="31"/>
      <c r="G39" s="31"/>
      <c r="H39" s="31"/>
      <c r="I39" s="31">
        <v>48595.202320000011</v>
      </c>
      <c r="J39" s="31">
        <v>38876.161856000013</v>
      </c>
      <c r="K39" s="31">
        <v>9719.0404640000033</v>
      </c>
      <c r="L39" s="148"/>
      <c r="M39" s="163"/>
      <c r="N39" s="7" t="s">
        <v>253</v>
      </c>
      <c r="O39" s="7" t="s">
        <v>112</v>
      </c>
      <c r="P39" s="7" t="s">
        <v>113</v>
      </c>
      <c r="Q39" s="61">
        <v>5831.92</v>
      </c>
      <c r="R39" s="160">
        <f>SUM(Q39:Q42)</f>
        <v>18953.740000000002</v>
      </c>
    </row>
    <row r="40" spans="1:19" ht="41.25" customHeight="1" x14ac:dyDescent="0.25">
      <c r="A40" s="151"/>
      <c r="B40" s="142"/>
      <c r="C40" s="145"/>
      <c r="D40" s="31">
        <v>590753.50600000005</v>
      </c>
      <c r="E40" s="31"/>
      <c r="F40" s="31"/>
      <c r="G40" s="31"/>
      <c r="H40" s="31"/>
      <c r="I40" s="31">
        <v>11815.070120000002</v>
      </c>
      <c r="J40" s="31">
        <v>9452.0560960000021</v>
      </c>
      <c r="K40" s="31">
        <v>2363.0140240000005</v>
      </c>
      <c r="L40" s="148"/>
      <c r="M40" s="163"/>
      <c r="N40" s="7" t="s">
        <v>253</v>
      </c>
      <c r="O40" s="7" t="s">
        <v>112</v>
      </c>
      <c r="P40" s="7" t="s">
        <v>113</v>
      </c>
      <c r="Q40" s="61">
        <v>4373.9399999999996</v>
      </c>
      <c r="R40" s="161"/>
    </row>
    <row r="41" spans="1:19" ht="69" customHeight="1" x14ac:dyDescent="0.25">
      <c r="A41" s="151"/>
      <c r="B41" s="142"/>
      <c r="C41" s="145"/>
      <c r="D41" s="11"/>
      <c r="E41" s="11"/>
      <c r="F41" s="11"/>
      <c r="G41" s="11"/>
      <c r="H41" s="11"/>
      <c r="I41" s="11"/>
      <c r="J41" s="11"/>
      <c r="K41" s="11"/>
      <c r="L41" s="148"/>
      <c r="M41" s="163"/>
      <c r="N41" s="7" t="s">
        <v>253</v>
      </c>
      <c r="O41" s="56" t="s">
        <v>112</v>
      </c>
      <c r="P41" s="7" t="s">
        <v>113</v>
      </c>
      <c r="Q41" s="61">
        <v>5831.92</v>
      </c>
      <c r="R41" s="161"/>
    </row>
    <row r="42" spans="1:19" ht="64.900000000000006" customHeight="1" thickBot="1" x14ac:dyDescent="0.3">
      <c r="A42" s="151"/>
      <c r="B42" s="142"/>
      <c r="C42" s="145"/>
      <c r="D42" s="11"/>
      <c r="E42" s="11"/>
      <c r="F42" s="11"/>
      <c r="G42" s="11"/>
      <c r="H42" s="11"/>
      <c r="I42" s="11"/>
      <c r="J42" s="11"/>
      <c r="K42" s="11"/>
      <c r="L42" s="148"/>
      <c r="M42" s="163"/>
      <c r="N42" s="7" t="s">
        <v>253</v>
      </c>
      <c r="O42" s="57" t="s">
        <v>112</v>
      </c>
      <c r="P42" s="57" t="s">
        <v>134</v>
      </c>
      <c r="Q42" s="21">
        <v>2915.96</v>
      </c>
      <c r="R42" s="161"/>
    </row>
    <row r="43" spans="1:19" ht="89.45" customHeight="1" x14ac:dyDescent="0.25">
      <c r="A43" s="151"/>
      <c r="B43" s="141" t="s">
        <v>135</v>
      </c>
      <c r="C43" s="144" t="s">
        <v>136</v>
      </c>
      <c r="D43" s="30">
        <v>1130818.5</v>
      </c>
      <c r="E43" s="30"/>
      <c r="F43" s="30"/>
      <c r="G43" s="30"/>
      <c r="H43" s="30"/>
      <c r="I43" s="30">
        <v>22104.733</v>
      </c>
      <c r="J43" s="30">
        <v>17683.786400000001</v>
      </c>
      <c r="K43" s="30">
        <v>4420.9466000000002</v>
      </c>
      <c r="L43" s="147" t="s">
        <v>107</v>
      </c>
      <c r="M43" s="147" t="s">
        <v>108</v>
      </c>
      <c r="N43" s="7" t="s">
        <v>253</v>
      </c>
      <c r="O43" s="10" t="s">
        <v>110</v>
      </c>
      <c r="P43" s="10" t="s">
        <v>111</v>
      </c>
      <c r="Q43" s="30">
        <v>16685.86</v>
      </c>
      <c r="R43" s="75">
        <v>0</v>
      </c>
      <c r="S43" s="66" t="s">
        <v>123</v>
      </c>
    </row>
    <row r="44" spans="1:19" ht="87" customHeight="1" x14ac:dyDescent="0.25">
      <c r="A44" s="151"/>
      <c r="B44" s="142"/>
      <c r="C44" s="145"/>
      <c r="D44" s="31">
        <v>2747370.36</v>
      </c>
      <c r="E44" s="31"/>
      <c r="F44" s="31"/>
      <c r="G44" s="31"/>
      <c r="H44" s="31"/>
      <c r="I44" s="31">
        <v>51202.66648</v>
      </c>
      <c r="J44" s="31">
        <v>40962.133184000006</v>
      </c>
      <c r="K44" s="31">
        <v>10240.533296000001</v>
      </c>
      <c r="L44" s="148"/>
      <c r="M44" s="148"/>
      <c r="N44" s="7" t="s">
        <v>253</v>
      </c>
      <c r="O44" s="11" t="s">
        <v>112</v>
      </c>
      <c r="P44" s="11" t="s">
        <v>113</v>
      </c>
      <c r="Q44" s="31">
        <v>7875.72</v>
      </c>
      <c r="R44" s="73">
        <v>7875.72</v>
      </c>
      <c r="S44" s="67"/>
    </row>
    <row r="45" spans="1:19" ht="78.599999999999994" customHeight="1" x14ac:dyDescent="0.25">
      <c r="A45" s="151"/>
      <c r="B45" s="142"/>
      <c r="C45" s="145"/>
      <c r="D45" s="31">
        <v>506094.54000000004</v>
      </c>
      <c r="E45" s="31"/>
      <c r="F45" s="31"/>
      <c r="G45" s="31"/>
      <c r="H45" s="31"/>
      <c r="I45" s="31">
        <v>10121.890800000001</v>
      </c>
      <c r="J45" s="31">
        <v>8097.5126400000008</v>
      </c>
      <c r="K45" s="31">
        <v>2024.3781600000002</v>
      </c>
      <c r="L45" s="148"/>
      <c r="M45" s="148"/>
      <c r="N45" s="7" t="s">
        <v>253</v>
      </c>
      <c r="O45" s="11" t="s">
        <v>112</v>
      </c>
      <c r="P45" s="11" t="s">
        <v>113</v>
      </c>
      <c r="Q45" s="31">
        <v>7875.72</v>
      </c>
      <c r="R45" s="73">
        <v>5872.77</v>
      </c>
      <c r="S45" s="66" t="s">
        <v>123</v>
      </c>
    </row>
    <row r="46" spans="1:19" ht="30" x14ac:dyDescent="0.25">
      <c r="A46" s="151"/>
      <c r="B46" s="142"/>
      <c r="C46" s="145"/>
      <c r="D46" s="11"/>
      <c r="E46" s="11"/>
      <c r="F46" s="11"/>
      <c r="G46" s="11"/>
      <c r="H46" s="11"/>
      <c r="I46" s="11"/>
      <c r="J46" s="11"/>
      <c r="K46" s="11"/>
      <c r="L46" s="148"/>
      <c r="M46" s="148"/>
      <c r="N46" s="7" t="s">
        <v>253</v>
      </c>
      <c r="O46" s="55" t="s">
        <v>112</v>
      </c>
      <c r="P46" s="55" t="s">
        <v>113</v>
      </c>
      <c r="Q46" s="31">
        <v>7875.72</v>
      </c>
      <c r="R46" s="73">
        <v>5359.26</v>
      </c>
      <c r="S46" s="66" t="s">
        <v>123</v>
      </c>
    </row>
    <row r="47" spans="1:19" ht="15.75" thickBot="1" x14ac:dyDescent="0.3">
      <c r="A47" s="152"/>
      <c r="B47" s="143"/>
      <c r="C47" s="146"/>
      <c r="D47" s="12"/>
      <c r="E47" s="12"/>
      <c r="F47" s="12"/>
      <c r="G47" s="12"/>
      <c r="H47" s="12"/>
      <c r="I47" s="12"/>
      <c r="J47" s="12"/>
      <c r="K47" s="12"/>
      <c r="L47" s="149"/>
      <c r="M47" s="149"/>
      <c r="N47" s="12"/>
      <c r="O47" s="12"/>
      <c r="P47" s="12"/>
      <c r="Q47" s="12"/>
      <c r="R47" s="68"/>
    </row>
    <row r="48" spans="1:19" x14ac:dyDescent="0.25">
      <c r="B48" s="11"/>
      <c r="J48" s="11"/>
      <c r="L48" s="16"/>
      <c r="M48" s="16"/>
    </row>
    <row r="49" spans="2:18" x14ac:dyDescent="0.25">
      <c r="B49" s="11"/>
      <c r="J49" s="11"/>
      <c r="L49" s="16"/>
      <c r="M49" s="16"/>
      <c r="R49" s="76">
        <f>SUM(R5:R47)</f>
        <v>296497.76</v>
      </c>
    </row>
    <row r="50" spans="2:18" x14ac:dyDescent="0.25">
      <c r="B50" s="11"/>
      <c r="J50" s="11"/>
      <c r="L50" s="16"/>
      <c r="M50" s="16"/>
    </row>
    <row r="51" spans="2:18" x14ac:dyDescent="0.25">
      <c r="J51" s="11"/>
    </row>
    <row r="52" spans="2:18" x14ac:dyDescent="0.25">
      <c r="J52" s="11"/>
    </row>
    <row r="53" spans="2:18" x14ac:dyDescent="0.25">
      <c r="J53" s="11"/>
    </row>
    <row r="54" spans="2:18" x14ac:dyDescent="0.25">
      <c r="J54" s="11"/>
    </row>
    <row r="55" spans="2:18" x14ac:dyDescent="0.25">
      <c r="J55" s="11"/>
    </row>
    <row r="56" spans="2:18" x14ac:dyDescent="0.25">
      <c r="J56" s="11"/>
    </row>
    <row r="57" spans="2:18" x14ac:dyDescent="0.25">
      <c r="J57" s="11"/>
    </row>
    <row r="58" spans="2:18" x14ac:dyDescent="0.25">
      <c r="J58" s="11"/>
    </row>
    <row r="59" spans="2:18" x14ac:dyDescent="0.25">
      <c r="J59" s="11"/>
    </row>
    <row r="60" spans="2:18" x14ac:dyDescent="0.25">
      <c r="J60" s="11"/>
    </row>
    <row r="61" spans="2:18" x14ac:dyDescent="0.25">
      <c r="J61" s="11"/>
    </row>
    <row r="62" spans="2:18" x14ac:dyDescent="0.25">
      <c r="J62" s="11"/>
    </row>
    <row r="63" spans="2:18" x14ac:dyDescent="0.25">
      <c r="J63" s="11"/>
    </row>
    <row r="64" spans="2:18" x14ac:dyDescent="0.25">
      <c r="J64" s="11"/>
    </row>
    <row r="65" spans="10:10" x14ac:dyDescent="0.25">
      <c r="J65" s="11"/>
    </row>
    <row r="66" spans="10:10" x14ac:dyDescent="0.25">
      <c r="J66" s="11"/>
    </row>
    <row r="67" spans="10:10" x14ac:dyDescent="0.25">
      <c r="J67" s="11"/>
    </row>
    <row r="68" spans="10:10" x14ac:dyDescent="0.25">
      <c r="J68" s="11"/>
    </row>
    <row r="69" spans="10:10" x14ac:dyDescent="0.25">
      <c r="J69" s="11"/>
    </row>
    <row r="70" spans="10:10" x14ac:dyDescent="0.25">
      <c r="J70" s="11"/>
    </row>
    <row r="71" spans="10:10" x14ac:dyDescent="0.25">
      <c r="J71" s="11"/>
    </row>
    <row r="72" spans="10:10" x14ac:dyDescent="0.25">
      <c r="J72" s="11"/>
    </row>
    <row r="73" spans="10:10" x14ac:dyDescent="0.25">
      <c r="J73" s="11"/>
    </row>
    <row r="74" spans="10:10" x14ac:dyDescent="0.25">
      <c r="J74" s="11"/>
    </row>
    <row r="75" spans="10:10" x14ac:dyDescent="0.25">
      <c r="J75" s="11"/>
    </row>
    <row r="76" spans="10:10" x14ac:dyDescent="0.25">
      <c r="J76" s="11"/>
    </row>
    <row r="77" spans="10:10" x14ac:dyDescent="0.25">
      <c r="J77" s="11"/>
    </row>
    <row r="78" spans="10:10" x14ac:dyDescent="0.25">
      <c r="J78" s="11"/>
    </row>
    <row r="79" spans="10:10" x14ac:dyDescent="0.25">
      <c r="J79" s="11"/>
    </row>
    <row r="80" spans="10:10" x14ac:dyDescent="0.25">
      <c r="J80" s="11"/>
    </row>
    <row r="81" spans="10:10" x14ac:dyDescent="0.25">
      <c r="J81" s="11"/>
    </row>
    <row r="82" spans="10:10" x14ac:dyDescent="0.25">
      <c r="J82" s="11"/>
    </row>
    <row r="83" spans="10:10" x14ac:dyDescent="0.25">
      <c r="J83" s="11"/>
    </row>
    <row r="84" spans="10:10" x14ac:dyDescent="0.25">
      <c r="J84" s="11"/>
    </row>
    <row r="85" spans="10:10" x14ac:dyDescent="0.25">
      <c r="J85" s="11"/>
    </row>
    <row r="86" spans="10:10" x14ac:dyDescent="0.25">
      <c r="J86" s="11"/>
    </row>
    <row r="87" spans="10:10" x14ac:dyDescent="0.25">
      <c r="J87" s="11"/>
    </row>
    <row r="88" spans="10:10" x14ac:dyDescent="0.25">
      <c r="J88" s="11"/>
    </row>
    <row r="89" spans="10:10" x14ac:dyDescent="0.25">
      <c r="J89" s="70"/>
    </row>
  </sheetData>
  <sheetProtection algorithmName="SHA-512" hashValue="El1nAOfQFVjYSQnZDZKJDkOamnrqMNg7GJteohp48z7yswX0ZLPXjKObAU4WMCj+yjxWttA+lnAoX1ORC3k31Q==" saltValue="/LvZkri6zrFPpfzqBAk/1Q==" spinCount="100000" sheet="1" objects="1" scenarios="1"/>
  <mergeCells count="71">
    <mergeCell ref="K7:K8"/>
    <mergeCell ref="L7:L9"/>
    <mergeCell ref="M7:M9"/>
    <mergeCell ref="B5:B6"/>
    <mergeCell ref="C5:C6"/>
    <mergeCell ref="L5:L6"/>
    <mergeCell ref="M5:M6"/>
    <mergeCell ref="B7:B9"/>
    <mergeCell ref="C7:C9"/>
    <mergeCell ref="D7:D8"/>
    <mergeCell ref="I7:I8"/>
    <mergeCell ref="N8:N9"/>
    <mergeCell ref="O8:O9"/>
    <mergeCell ref="P8:P9"/>
    <mergeCell ref="Q8:Q9"/>
    <mergeCell ref="R5:R9"/>
    <mergeCell ref="R11:R12"/>
    <mergeCell ref="B13:B18"/>
    <mergeCell ref="C13:C18"/>
    <mergeCell ref="D13:D14"/>
    <mergeCell ref="D15:D17"/>
    <mergeCell ref="E13:E14"/>
    <mergeCell ref="F13:F14"/>
    <mergeCell ref="B10:B12"/>
    <mergeCell ref="C10:C12"/>
    <mergeCell ref="D10:D12"/>
    <mergeCell ref="I10:I12"/>
    <mergeCell ref="J10:J12"/>
    <mergeCell ref="K10:K12"/>
    <mergeCell ref="Q17:Q18"/>
    <mergeCell ref="R13:R18"/>
    <mergeCell ref="L13:L18"/>
    <mergeCell ref="B19:B28"/>
    <mergeCell ref="C19:C28"/>
    <mergeCell ref="L19:L27"/>
    <mergeCell ref="M19:M27"/>
    <mergeCell ref="R20:R24"/>
    <mergeCell ref="M13:M18"/>
    <mergeCell ref="N17:N18"/>
    <mergeCell ref="O17:O18"/>
    <mergeCell ref="P17:P18"/>
    <mergeCell ref="J13:J14"/>
    <mergeCell ref="J15:J17"/>
    <mergeCell ref="K13:K14"/>
    <mergeCell ref="K15:K17"/>
    <mergeCell ref="R31:R33"/>
    <mergeCell ref="R39:R42"/>
    <mergeCell ref="B38:B42"/>
    <mergeCell ref="C38:C42"/>
    <mergeCell ref="B29:B37"/>
    <mergeCell ref="C29:C37"/>
    <mergeCell ref="L29:L37"/>
    <mergeCell ref="M29:M37"/>
    <mergeCell ref="L38:L42"/>
    <mergeCell ref="M38:M42"/>
    <mergeCell ref="B43:B47"/>
    <mergeCell ref="C43:C47"/>
    <mergeCell ref="L43:L47"/>
    <mergeCell ref="M43:M47"/>
    <mergeCell ref="A5:A47"/>
    <mergeCell ref="G13:G14"/>
    <mergeCell ref="H13:H14"/>
    <mergeCell ref="I13:I14"/>
    <mergeCell ref="E15:E17"/>
    <mergeCell ref="F15:F17"/>
    <mergeCell ref="G15:G17"/>
    <mergeCell ref="H15:H17"/>
    <mergeCell ref="I15:I17"/>
    <mergeCell ref="L10:L12"/>
    <mergeCell ref="M10:M12"/>
    <mergeCell ref="J7:J8"/>
  </mergeCells>
  <printOptions gridLines="1"/>
  <pageMargins left="0.25" right="0.25" top="0.75" bottom="0.75" header="0.3" footer="0.3"/>
  <pageSetup paperSize="9" scale="2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2C56-E38C-4C01-8D5D-587DC2F7FC1A}">
  <sheetPr codeName="Foglio2">
    <pageSetUpPr fitToPage="1"/>
  </sheetPr>
  <dimension ref="A1:R58"/>
  <sheetViews>
    <sheetView zoomScale="98" zoomScaleNormal="98" workbookViewId="0">
      <selection activeCell="A3" sqref="A3:S35"/>
    </sheetView>
  </sheetViews>
  <sheetFormatPr defaultColWidth="8.85546875" defaultRowHeight="15" x14ac:dyDescent="0.25"/>
  <cols>
    <col min="1" max="1" width="26.85546875" style="39" customWidth="1"/>
    <col min="2" max="2" width="48.140625" style="39" customWidth="1"/>
    <col min="3" max="3" width="22.85546875" style="39" customWidth="1"/>
    <col min="4" max="4" width="14.85546875" style="39" customWidth="1"/>
    <col min="5" max="5" width="18.28515625" style="39" hidden="1" customWidth="1"/>
    <col min="6" max="6" width="9.140625" style="39" hidden="1" customWidth="1"/>
    <col min="7" max="7" width="0.140625" style="39" hidden="1" customWidth="1"/>
    <col min="8" max="8" width="2.42578125" style="39" hidden="1" customWidth="1"/>
    <col min="9" max="9" width="19.42578125" style="39" customWidth="1"/>
    <col min="10" max="10" width="17.85546875" style="7" customWidth="1"/>
    <col min="11" max="11" width="17.42578125" style="39" customWidth="1"/>
    <col min="12" max="12" width="11.85546875" style="39" customWidth="1"/>
    <col min="13" max="13" width="15" style="39" customWidth="1"/>
    <col min="14" max="14" width="18.28515625" style="39" customWidth="1"/>
    <col min="15" max="15" width="22.28515625" style="39" customWidth="1"/>
    <col min="16" max="16" width="18.28515625" style="39" customWidth="1"/>
    <col min="17" max="17" width="18.42578125" style="39" customWidth="1"/>
    <col min="18" max="18" width="23.28515625" style="39" customWidth="1"/>
    <col min="19" max="20" width="8.85546875" style="39"/>
    <col min="21" max="21" width="38.140625" style="39" customWidth="1"/>
    <col min="22" max="16384" width="8.85546875" style="39"/>
  </cols>
  <sheetData>
    <row r="1" spans="1:18" x14ac:dyDescent="0.25">
      <c r="J1" s="39"/>
    </row>
    <row r="2" spans="1:18" x14ac:dyDescent="0.25">
      <c r="J2" s="39"/>
    </row>
    <row r="3" spans="1:18" ht="15.75" thickBot="1" x14ac:dyDescent="0.3">
      <c r="A3" s="199"/>
      <c r="B3" s="199"/>
      <c r="C3" s="199"/>
      <c r="D3" s="199"/>
      <c r="E3" s="199"/>
      <c r="F3" s="199"/>
      <c r="G3" s="199"/>
      <c r="H3" s="199"/>
      <c r="I3" s="199"/>
      <c r="J3" s="199"/>
      <c r="K3" s="199"/>
      <c r="L3" s="199"/>
      <c r="M3" s="199"/>
      <c r="N3" s="199"/>
      <c r="O3" s="199"/>
      <c r="P3" s="199"/>
      <c r="Q3" s="199"/>
      <c r="R3" s="199"/>
    </row>
    <row r="4" spans="1:18" ht="80.25" customHeight="1" thickBot="1" x14ac:dyDescent="0.3">
      <c r="A4" s="37" t="s">
        <v>252</v>
      </c>
      <c r="B4" s="33" t="s">
        <v>23</v>
      </c>
      <c r="C4" s="34" t="s">
        <v>21</v>
      </c>
      <c r="D4" s="33" t="s">
        <v>12</v>
      </c>
      <c r="E4" s="33"/>
      <c r="F4" s="34"/>
      <c r="G4" s="34"/>
      <c r="H4" s="34"/>
      <c r="I4" s="35" t="s">
        <v>13</v>
      </c>
      <c r="J4" s="36">
        <v>0.8</v>
      </c>
      <c r="K4" s="36">
        <v>0.2</v>
      </c>
      <c r="L4" s="36" t="s">
        <v>118</v>
      </c>
      <c r="M4" s="36" t="s">
        <v>119</v>
      </c>
      <c r="N4" s="36" t="s">
        <v>16</v>
      </c>
      <c r="O4" s="36" t="s">
        <v>17</v>
      </c>
      <c r="P4" s="36" t="s">
        <v>18</v>
      </c>
      <c r="Q4" s="36" t="s">
        <v>14</v>
      </c>
      <c r="R4" s="36" t="s">
        <v>20</v>
      </c>
    </row>
    <row r="5" spans="1:18" ht="116.45" customHeight="1" x14ac:dyDescent="0.25">
      <c r="A5" s="150" t="s">
        <v>1</v>
      </c>
      <c r="B5" s="141" t="s">
        <v>151</v>
      </c>
      <c r="C5" s="144" t="s">
        <v>152</v>
      </c>
      <c r="D5" s="153">
        <v>997531.48</v>
      </c>
      <c r="E5" s="10"/>
      <c r="F5" s="10"/>
      <c r="G5" s="10"/>
      <c r="H5" s="10"/>
      <c r="I5" s="153">
        <v>19950.63</v>
      </c>
      <c r="J5" s="153">
        <v>15960.5</v>
      </c>
      <c r="K5" s="144">
        <v>3990.13</v>
      </c>
      <c r="L5" s="190">
        <v>0.3</v>
      </c>
      <c r="M5" s="193">
        <v>0.24</v>
      </c>
      <c r="N5" s="9" t="s">
        <v>253</v>
      </c>
      <c r="O5" s="9" t="s">
        <v>153</v>
      </c>
      <c r="P5" s="80" t="s">
        <v>154</v>
      </c>
      <c r="Q5" s="82">
        <v>3487.03</v>
      </c>
      <c r="R5" s="200">
        <f>SUM(Q5:Q14)</f>
        <v>7221.78</v>
      </c>
    </row>
    <row r="6" spans="1:18" ht="51" customHeight="1" x14ac:dyDescent="0.25">
      <c r="A6" s="151"/>
      <c r="B6" s="142"/>
      <c r="C6" s="145"/>
      <c r="D6" s="154"/>
      <c r="E6" s="11"/>
      <c r="F6" s="11"/>
      <c r="G6" s="11"/>
      <c r="H6" s="11"/>
      <c r="I6" s="154"/>
      <c r="J6" s="154"/>
      <c r="K6" s="145"/>
      <c r="L6" s="191"/>
      <c r="M6" s="194"/>
      <c r="N6" s="7" t="s">
        <v>255</v>
      </c>
      <c r="O6" s="7" t="s">
        <v>155</v>
      </c>
      <c r="P6" s="78" t="s">
        <v>156</v>
      </c>
      <c r="Q6" s="83">
        <v>359.11</v>
      </c>
      <c r="R6" s="201"/>
    </row>
    <row r="7" spans="1:18" ht="58.15" customHeight="1" x14ac:dyDescent="0.25">
      <c r="A7" s="151"/>
      <c r="B7" s="142"/>
      <c r="C7" s="145"/>
      <c r="D7" s="154"/>
      <c r="E7" s="11"/>
      <c r="F7" s="11"/>
      <c r="G7" s="11"/>
      <c r="H7" s="11"/>
      <c r="I7" s="154"/>
      <c r="J7" s="154"/>
      <c r="K7" s="145"/>
      <c r="L7" s="191"/>
      <c r="M7" s="194"/>
      <c r="N7" s="7" t="s">
        <v>255</v>
      </c>
      <c r="O7" s="7" t="s">
        <v>155</v>
      </c>
      <c r="P7" s="78" t="s">
        <v>156</v>
      </c>
      <c r="Q7" s="83">
        <v>359.11</v>
      </c>
      <c r="R7" s="201"/>
    </row>
    <row r="8" spans="1:18" ht="68.45" customHeight="1" x14ac:dyDescent="0.25">
      <c r="A8" s="151"/>
      <c r="B8" s="142"/>
      <c r="C8" s="145"/>
      <c r="D8" s="154"/>
      <c r="E8" s="11"/>
      <c r="F8" s="11"/>
      <c r="G8" s="11"/>
      <c r="H8" s="11"/>
      <c r="I8" s="154"/>
      <c r="J8" s="154"/>
      <c r="K8" s="145"/>
      <c r="L8" s="191"/>
      <c r="M8" s="194"/>
      <c r="N8" s="7" t="s">
        <v>255</v>
      </c>
      <c r="O8" s="7" t="s">
        <v>155</v>
      </c>
      <c r="P8" s="78" t="s">
        <v>156</v>
      </c>
      <c r="Q8" s="83">
        <v>359.11</v>
      </c>
      <c r="R8" s="201"/>
    </row>
    <row r="9" spans="1:18" ht="56.45" customHeight="1" x14ac:dyDescent="0.25">
      <c r="A9" s="151"/>
      <c r="B9" s="142"/>
      <c r="C9" s="145"/>
      <c r="D9" s="154"/>
      <c r="E9" s="11"/>
      <c r="F9" s="11"/>
      <c r="G9" s="11"/>
      <c r="H9" s="11"/>
      <c r="I9" s="154"/>
      <c r="J9" s="154"/>
      <c r="K9" s="145"/>
      <c r="L9" s="191"/>
      <c r="M9" s="194"/>
      <c r="N9" s="7" t="s">
        <v>255</v>
      </c>
      <c r="O9" s="7" t="s">
        <v>155</v>
      </c>
      <c r="P9" s="78" t="s">
        <v>156</v>
      </c>
      <c r="Q9" s="83">
        <v>359.11</v>
      </c>
      <c r="R9" s="201"/>
    </row>
    <row r="10" spans="1:18" ht="67.900000000000006" customHeight="1" x14ac:dyDescent="0.25">
      <c r="A10" s="151"/>
      <c r="B10" s="142"/>
      <c r="C10" s="145"/>
      <c r="D10" s="154"/>
      <c r="E10" s="11"/>
      <c r="F10" s="11"/>
      <c r="G10" s="11"/>
      <c r="H10" s="11"/>
      <c r="I10" s="154"/>
      <c r="J10" s="154"/>
      <c r="K10" s="145"/>
      <c r="L10" s="191"/>
      <c r="M10" s="194"/>
      <c r="N10" s="7" t="s">
        <v>253</v>
      </c>
      <c r="O10" s="7" t="s">
        <v>157</v>
      </c>
      <c r="P10" s="78" t="s">
        <v>158</v>
      </c>
      <c r="Q10" s="83">
        <v>620.41999999999996</v>
      </c>
      <c r="R10" s="201"/>
    </row>
    <row r="11" spans="1:18" ht="56.45" customHeight="1" x14ac:dyDescent="0.25">
      <c r="A11" s="151"/>
      <c r="B11" s="142"/>
      <c r="C11" s="145"/>
      <c r="D11" s="154"/>
      <c r="E11" s="11"/>
      <c r="F11" s="11"/>
      <c r="G11" s="11"/>
      <c r="H11" s="11"/>
      <c r="I11" s="154"/>
      <c r="J11" s="154"/>
      <c r="K11" s="145"/>
      <c r="L11" s="191"/>
      <c r="M11" s="194"/>
      <c r="N11" s="7" t="s">
        <v>255</v>
      </c>
      <c r="O11" s="7" t="s">
        <v>157</v>
      </c>
      <c r="P11" s="78" t="s">
        <v>158</v>
      </c>
      <c r="Q11" s="83">
        <v>620.41999999999996</v>
      </c>
      <c r="R11" s="201"/>
    </row>
    <row r="12" spans="1:18" ht="64.900000000000006" customHeight="1" x14ac:dyDescent="0.25">
      <c r="A12" s="151"/>
      <c r="B12" s="142"/>
      <c r="C12" s="145"/>
      <c r="D12" s="154"/>
      <c r="E12" s="11"/>
      <c r="F12" s="11"/>
      <c r="G12" s="11"/>
      <c r="H12" s="11"/>
      <c r="I12" s="154"/>
      <c r="J12" s="154"/>
      <c r="K12" s="145"/>
      <c r="L12" s="191"/>
      <c r="M12" s="194"/>
      <c r="N12" s="7" t="s">
        <v>256</v>
      </c>
      <c r="O12" s="7" t="s">
        <v>157</v>
      </c>
      <c r="P12" s="78" t="s">
        <v>158</v>
      </c>
      <c r="Q12" s="83">
        <v>620.41999999999996</v>
      </c>
      <c r="R12" s="201"/>
    </row>
    <row r="13" spans="1:18" ht="66.599999999999994" customHeight="1" x14ac:dyDescent="0.25">
      <c r="A13" s="151"/>
      <c r="B13" s="142"/>
      <c r="C13" s="145"/>
      <c r="D13" s="154"/>
      <c r="E13" s="11"/>
      <c r="F13" s="11"/>
      <c r="G13" s="11"/>
      <c r="H13" s="11"/>
      <c r="I13" s="154"/>
      <c r="J13" s="154"/>
      <c r="K13" s="145"/>
      <c r="L13" s="191"/>
      <c r="M13" s="194"/>
      <c r="N13" s="7" t="s">
        <v>253</v>
      </c>
      <c r="O13" s="7" t="s">
        <v>157</v>
      </c>
      <c r="P13" s="78" t="s">
        <v>158</v>
      </c>
      <c r="Q13" s="83">
        <v>310.27</v>
      </c>
      <c r="R13" s="201"/>
    </row>
    <row r="14" spans="1:18" ht="63" customHeight="1" thickBot="1" x14ac:dyDescent="0.3">
      <c r="A14" s="151"/>
      <c r="B14" s="143"/>
      <c r="C14" s="146"/>
      <c r="D14" s="189"/>
      <c r="E14" s="12"/>
      <c r="F14" s="12"/>
      <c r="G14" s="12"/>
      <c r="H14" s="12"/>
      <c r="I14" s="189"/>
      <c r="J14" s="189"/>
      <c r="K14" s="146"/>
      <c r="L14" s="192"/>
      <c r="M14" s="195"/>
      <c r="N14" s="8" t="s">
        <v>258</v>
      </c>
      <c r="O14" s="8" t="s">
        <v>157</v>
      </c>
      <c r="P14" s="79" t="s">
        <v>159</v>
      </c>
      <c r="Q14" s="84">
        <v>126.78</v>
      </c>
      <c r="R14" s="202"/>
    </row>
    <row r="15" spans="1:18" ht="125.45" customHeight="1" x14ac:dyDescent="0.25">
      <c r="A15" s="151"/>
      <c r="B15" s="141" t="s">
        <v>160</v>
      </c>
      <c r="C15" s="144" t="s">
        <v>152</v>
      </c>
      <c r="D15" s="153">
        <v>8564730.6999999993</v>
      </c>
      <c r="E15" s="10"/>
      <c r="F15" s="10"/>
      <c r="G15" s="10"/>
      <c r="H15" s="10"/>
      <c r="I15" s="153">
        <v>171294.61</v>
      </c>
      <c r="J15" s="153">
        <v>137035.69</v>
      </c>
      <c r="K15" s="153">
        <v>34258.92</v>
      </c>
      <c r="L15" s="190">
        <v>0.3</v>
      </c>
      <c r="M15" s="193">
        <v>0.24</v>
      </c>
      <c r="N15" s="7" t="s">
        <v>253</v>
      </c>
      <c r="O15" s="9" t="s">
        <v>153</v>
      </c>
      <c r="P15" s="80" t="s">
        <v>154</v>
      </c>
      <c r="Q15" s="85">
        <v>30123.57</v>
      </c>
      <c r="R15" s="200">
        <f>SUM(Q15:Q24)</f>
        <v>62189.92000000002</v>
      </c>
    </row>
    <row r="16" spans="1:18" ht="73.150000000000006" customHeight="1" x14ac:dyDescent="0.25">
      <c r="A16" s="151"/>
      <c r="B16" s="142"/>
      <c r="C16" s="145"/>
      <c r="D16" s="154"/>
      <c r="E16" s="11"/>
      <c r="F16" s="11"/>
      <c r="G16" s="11"/>
      <c r="H16" s="11"/>
      <c r="I16" s="154"/>
      <c r="J16" s="154"/>
      <c r="K16" s="154"/>
      <c r="L16" s="191"/>
      <c r="M16" s="194"/>
      <c r="N16" s="7" t="s">
        <v>255</v>
      </c>
      <c r="O16" s="7" t="s">
        <v>155</v>
      </c>
      <c r="P16" s="78" t="s">
        <v>156</v>
      </c>
      <c r="Q16" s="86">
        <v>3083.3</v>
      </c>
      <c r="R16" s="203"/>
    </row>
    <row r="17" spans="1:18" ht="64.900000000000006" customHeight="1" x14ac:dyDescent="0.25">
      <c r="A17" s="151"/>
      <c r="B17" s="142"/>
      <c r="C17" s="145"/>
      <c r="D17" s="154"/>
      <c r="E17" s="11"/>
      <c r="F17" s="11"/>
      <c r="G17" s="11"/>
      <c r="H17" s="11"/>
      <c r="I17" s="154"/>
      <c r="J17" s="154"/>
      <c r="K17" s="154"/>
      <c r="L17" s="191"/>
      <c r="M17" s="194"/>
      <c r="N17" s="7" t="s">
        <v>255</v>
      </c>
      <c r="O17" s="7" t="s">
        <v>155</v>
      </c>
      <c r="P17" s="78" t="s">
        <v>156</v>
      </c>
      <c r="Q17" s="86">
        <v>3083.3</v>
      </c>
      <c r="R17" s="203"/>
    </row>
    <row r="18" spans="1:18" ht="63" customHeight="1" x14ac:dyDescent="0.25">
      <c r="A18" s="151"/>
      <c r="B18" s="142"/>
      <c r="C18" s="145"/>
      <c r="D18" s="154"/>
      <c r="E18" s="11"/>
      <c r="F18" s="11"/>
      <c r="G18" s="11"/>
      <c r="H18" s="11"/>
      <c r="I18" s="154"/>
      <c r="J18" s="154"/>
      <c r="K18" s="154"/>
      <c r="L18" s="191"/>
      <c r="M18" s="194"/>
      <c r="N18" s="7" t="s">
        <v>255</v>
      </c>
      <c r="O18" s="7" t="s">
        <v>155</v>
      </c>
      <c r="P18" s="78" t="s">
        <v>156</v>
      </c>
      <c r="Q18" s="86">
        <v>3083.3</v>
      </c>
      <c r="R18" s="203"/>
    </row>
    <row r="19" spans="1:18" ht="67.150000000000006" customHeight="1" x14ac:dyDescent="0.25">
      <c r="A19" s="151"/>
      <c r="B19" s="142"/>
      <c r="C19" s="145"/>
      <c r="D19" s="154"/>
      <c r="E19" s="11"/>
      <c r="F19" s="11"/>
      <c r="G19" s="11"/>
      <c r="H19" s="11"/>
      <c r="I19" s="154"/>
      <c r="J19" s="154"/>
      <c r="K19" s="154"/>
      <c r="L19" s="191"/>
      <c r="M19" s="194"/>
      <c r="N19" s="7" t="s">
        <v>255</v>
      </c>
      <c r="O19" s="7" t="s">
        <v>155</v>
      </c>
      <c r="P19" s="78" t="s">
        <v>156</v>
      </c>
      <c r="Q19" s="86">
        <v>3083.3</v>
      </c>
      <c r="R19" s="203"/>
    </row>
    <row r="20" spans="1:18" ht="58.15" customHeight="1" x14ac:dyDescent="0.25">
      <c r="A20" s="151"/>
      <c r="B20" s="142"/>
      <c r="C20" s="145"/>
      <c r="D20" s="154"/>
      <c r="E20" s="11"/>
      <c r="F20" s="11"/>
      <c r="G20" s="11"/>
      <c r="H20" s="11"/>
      <c r="I20" s="154"/>
      <c r="J20" s="154"/>
      <c r="K20" s="154"/>
      <c r="L20" s="191"/>
      <c r="M20" s="194"/>
      <c r="N20" s="7" t="s">
        <v>253</v>
      </c>
      <c r="O20" s="7" t="s">
        <v>157</v>
      </c>
      <c r="P20" s="78" t="s">
        <v>158</v>
      </c>
      <c r="Q20" s="86">
        <v>5390.29</v>
      </c>
      <c r="R20" s="203"/>
    </row>
    <row r="21" spans="1:18" ht="66.599999999999994" customHeight="1" x14ac:dyDescent="0.25">
      <c r="A21" s="151"/>
      <c r="B21" s="142"/>
      <c r="C21" s="145"/>
      <c r="D21" s="154"/>
      <c r="E21" s="11"/>
      <c r="F21" s="11"/>
      <c r="G21" s="11"/>
      <c r="H21" s="11"/>
      <c r="I21" s="154"/>
      <c r="J21" s="154"/>
      <c r="K21" s="154"/>
      <c r="L21" s="191"/>
      <c r="M21" s="194"/>
      <c r="N21" s="7" t="s">
        <v>255</v>
      </c>
      <c r="O21" s="7" t="s">
        <v>157</v>
      </c>
      <c r="P21" s="78" t="s">
        <v>158</v>
      </c>
      <c r="Q21" s="86">
        <v>5390.29</v>
      </c>
      <c r="R21" s="203"/>
    </row>
    <row r="22" spans="1:18" ht="55.15" customHeight="1" x14ac:dyDescent="0.25">
      <c r="A22" s="151"/>
      <c r="B22" s="142"/>
      <c r="C22" s="145"/>
      <c r="D22" s="154"/>
      <c r="E22" s="11"/>
      <c r="F22" s="11"/>
      <c r="G22" s="11"/>
      <c r="H22" s="11"/>
      <c r="I22" s="154"/>
      <c r="J22" s="154"/>
      <c r="K22" s="154"/>
      <c r="L22" s="191"/>
      <c r="M22" s="194"/>
      <c r="N22" s="7" t="s">
        <v>256</v>
      </c>
      <c r="O22" s="7" t="s">
        <v>157</v>
      </c>
      <c r="P22" s="78" t="s">
        <v>158</v>
      </c>
      <c r="Q22" s="86">
        <v>5390.29</v>
      </c>
      <c r="R22" s="203"/>
    </row>
    <row r="23" spans="1:18" ht="52.15" customHeight="1" x14ac:dyDescent="0.25">
      <c r="A23" s="151"/>
      <c r="B23" s="142"/>
      <c r="C23" s="145"/>
      <c r="D23" s="154"/>
      <c r="E23" s="11"/>
      <c r="F23" s="11"/>
      <c r="G23" s="11"/>
      <c r="H23" s="11"/>
      <c r="I23" s="154"/>
      <c r="J23" s="154"/>
      <c r="K23" s="154"/>
      <c r="L23" s="191"/>
      <c r="M23" s="194"/>
      <c r="N23" s="7" t="s">
        <v>253</v>
      </c>
      <c r="O23" s="7" t="s">
        <v>157</v>
      </c>
      <c r="P23" s="78" t="s">
        <v>158</v>
      </c>
      <c r="Q23" s="86">
        <v>2695.8</v>
      </c>
      <c r="R23" s="203"/>
    </row>
    <row r="24" spans="1:18" ht="66" customHeight="1" thickBot="1" x14ac:dyDescent="0.3">
      <c r="A24" s="151"/>
      <c r="B24" s="143"/>
      <c r="C24" s="146"/>
      <c r="D24" s="189"/>
      <c r="E24" s="12"/>
      <c r="F24" s="12"/>
      <c r="G24" s="12"/>
      <c r="H24" s="12"/>
      <c r="I24" s="189"/>
      <c r="J24" s="189"/>
      <c r="K24" s="189"/>
      <c r="L24" s="192"/>
      <c r="M24" s="195"/>
      <c r="N24" s="8" t="s">
        <v>258</v>
      </c>
      <c r="O24" s="8" t="s">
        <v>157</v>
      </c>
      <c r="P24" s="79" t="s">
        <v>159</v>
      </c>
      <c r="Q24" s="87">
        <v>866.48</v>
      </c>
      <c r="R24" s="204"/>
    </row>
    <row r="25" spans="1:18" ht="120.6" customHeight="1" x14ac:dyDescent="0.25">
      <c r="A25" s="151"/>
      <c r="B25" s="141" t="s">
        <v>161</v>
      </c>
      <c r="C25" s="144" t="s">
        <v>152</v>
      </c>
      <c r="D25" s="144">
        <v>3532852.39</v>
      </c>
      <c r="E25" s="10"/>
      <c r="F25" s="10"/>
      <c r="G25" s="10"/>
      <c r="H25" s="10"/>
      <c r="I25" s="144">
        <v>70232.14</v>
      </c>
      <c r="J25" s="153">
        <v>56185.71</v>
      </c>
      <c r="K25" s="153">
        <v>14046.43</v>
      </c>
      <c r="L25" s="190">
        <v>0.3</v>
      </c>
      <c r="M25" s="193">
        <v>0.24</v>
      </c>
      <c r="N25" s="7" t="s">
        <v>253</v>
      </c>
      <c r="O25" s="9" t="s">
        <v>153</v>
      </c>
      <c r="P25" s="80" t="s">
        <v>154</v>
      </c>
      <c r="Q25" s="81">
        <v>12336.58</v>
      </c>
      <c r="R25" s="196">
        <f>SUM(Q25:Q34)</f>
        <v>25484.030000000002</v>
      </c>
    </row>
    <row r="26" spans="1:18" ht="67.900000000000006" customHeight="1" x14ac:dyDescent="0.25">
      <c r="A26" s="151"/>
      <c r="B26" s="142"/>
      <c r="C26" s="145"/>
      <c r="D26" s="145"/>
      <c r="E26" s="11"/>
      <c r="F26" s="11"/>
      <c r="G26" s="11"/>
      <c r="H26" s="11"/>
      <c r="I26" s="145"/>
      <c r="J26" s="154"/>
      <c r="K26" s="154"/>
      <c r="L26" s="191"/>
      <c r="M26" s="194"/>
      <c r="N26" s="7" t="s">
        <v>255</v>
      </c>
      <c r="O26" s="7" t="s">
        <v>155</v>
      </c>
      <c r="P26" s="78" t="s">
        <v>156</v>
      </c>
      <c r="Q26" s="11">
        <v>1264.17</v>
      </c>
      <c r="R26" s="197"/>
    </row>
    <row r="27" spans="1:18" ht="71.45" customHeight="1" x14ac:dyDescent="0.25">
      <c r="A27" s="151"/>
      <c r="B27" s="142"/>
      <c r="C27" s="145"/>
      <c r="D27" s="145"/>
      <c r="E27" s="11"/>
      <c r="F27" s="11"/>
      <c r="G27" s="11"/>
      <c r="H27" s="11"/>
      <c r="I27" s="145"/>
      <c r="J27" s="154"/>
      <c r="K27" s="154"/>
      <c r="L27" s="191"/>
      <c r="M27" s="194"/>
      <c r="N27" s="7" t="s">
        <v>255</v>
      </c>
      <c r="O27" s="7" t="s">
        <v>155</v>
      </c>
      <c r="P27" s="78" t="s">
        <v>156</v>
      </c>
      <c r="Q27" s="11">
        <v>1264.17</v>
      </c>
      <c r="R27" s="197"/>
    </row>
    <row r="28" spans="1:18" ht="67.150000000000006" customHeight="1" x14ac:dyDescent="0.25">
      <c r="A28" s="151"/>
      <c r="B28" s="142"/>
      <c r="C28" s="145"/>
      <c r="D28" s="145"/>
      <c r="E28" s="11"/>
      <c r="F28" s="11"/>
      <c r="G28" s="11"/>
      <c r="H28" s="11"/>
      <c r="I28" s="145"/>
      <c r="J28" s="154"/>
      <c r="K28" s="154"/>
      <c r="L28" s="191"/>
      <c r="M28" s="194"/>
      <c r="N28" s="7" t="s">
        <v>255</v>
      </c>
      <c r="O28" s="7" t="s">
        <v>155</v>
      </c>
      <c r="P28" s="78" t="s">
        <v>156</v>
      </c>
      <c r="Q28" s="11">
        <v>1264.17</v>
      </c>
      <c r="R28" s="197"/>
    </row>
    <row r="29" spans="1:18" ht="83.45" customHeight="1" x14ac:dyDescent="0.25">
      <c r="A29" s="151"/>
      <c r="B29" s="142"/>
      <c r="C29" s="145"/>
      <c r="D29" s="145"/>
      <c r="E29" s="11"/>
      <c r="F29" s="11"/>
      <c r="G29" s="11"/>
      <c r="H29" s="11"/>
      <c r="I29" s="145"/>
      <c r="J29" s="154"/>
      <c r="K29" s="154"/>
      <c r="L29" s="191"/>
      <c r="M29" s="194"/>
      <c r="N29" s="7" t="s">
        <v>255</v>
      </c>
      <c r="O29" s="7" t="s">
        <v>155</v>
      </c>
      <c r="P29" s="78" t="s">
        <v>158</v>
      </c>
      <c r="Q29" s="11">
        <v>1264.18</v>
      </c>
      <c r="R29" s="197"/>
    </row>
    <row r="30" spans="1:18" ht="63.6" customHeight="1" x14ac:dyDescent="0.25">
      <c r="A30" s="151"/>
      <c r="B30" s="142"/>
      <c r="C30" s="145"/>
      <c r="D30" s="145"/>
      <c r="E30" s="11"/>
      <c r="F30" s="11"/>
      <c r="G30" s="11"/>
      <c r="H30" s="11"/>
      <c r="I30" s="145"/>
      <c r="J30" s="154"/>
      <c r="K30" s="154"/>
      <c r="L30" s="191"/>
      <c r="M30" s="194"/>
      <c r="N30" s="7" t="s">
        <v>253</v>
      </c>
      <c r="O30" s="7" t="s">
        <v>157</v>
      </c>
      <c r="P30" s="78" t="s">
        <v>158</v>
      </c>
      <c r="Q30" s="11">
        <v>2173.86</v>
      </c>
      <c r="R30" s="197"/>
    </row>
    <row r="31" spans="1:18" ht="84" customHeight="1" x14ac:dyDescent="0.25">
      <c r="A31" s="151"/>
      <c r="B31" s="142"/>
      <c r="C31" s="145"/>
      <c r="D31" s="145"/>
      <c r="E31" s="11"/>
      <c r="F31" s="11"/>
      <c r="G31" s="11"/>
      <c r="H31" s="11"/>
      <c r="I31" s="145"/>
      <c r="J31" s="154"/>
      <c r="K31" s="154"/>
      <c r="L31" s="191"/>
      <c r="M31" s="194"/>
      <c r="N31" s="7" t="s">
        <v>255</v>
      </c>
      <c r="O31" s="7" t="s">
        <v>157</v>
      </c>
      <c r="P31" s="78" t="s">
        <v>158</v>
      </c>
      <c r="Q31" s="11">
        <v>2173.86</v>
      </c>
      <c r="R31" s="197"/>
    </row>
    <row r="32" spans="1:18" ht="69" customHeight="1" x14ac:dyDescent="0.25">
      <c r="A32" s="151"/>
      <c r="B32" s="142"/>
      <c r="C32" s="145"/>
      <c r="D32" s="145"/>
      <c r="E32" s="11"/>
      <c r="F32" s="11"/>
      <c r="G32" s="11"/>
      <c r="H32" s="11"/>
      <c r="I32" s="145"/>
      <c r="J32" s="154"/>
      <c r="K32" s="154"/>
      <c r="L32" s="191"/>
      <c r="M32" s="194"/>
      <c r="N32" s="7" t="s">
        <v>256</v>
      </c>
      <c r="O32" s="7" t="s">
        <v>157</v>
      </c>
      <c r="P32" s="78" t="s">
        <v>158</v>
      </c>
      <c r="Q32" s="11">
        <v>2173.86</v>
      </c>
      <c r="R32" s="197"/>
    </row>
    <row r="33" spans="1:18" ht="60" customHeight="1" x14ac:dyDescent="0.25">
      <c r="A33" s="151"/>
      <c r="B33" s="142"/>
      <c r="C33" s="145"/>
      <c r="D33" s="145"/>
      <c r="E33" s="11"/>
      <c r="F33" s="11"/>
      <c r="G33" s="11"/>
      <c r="H33" s="11"/>
      <c r="I33" s="145"/>
      <c r="J33" s="154"/>
      <c r="K33" s="154"/>
      <c r="L33" s="191"/>
      <c r="M33" s="194"/>
      <c r="N33" s="7" t="s">
        <v>253</v>
      </c>
      <c r="O33" s="7" t="s">
        <v>157</v>
      </c>
      <c r="P33" s="78" t="s">
        <v>158</v>
      </c>
      <c r="Q33" s="11">
        <v>1087.1500000000001</v>
      </c>
      <c r="R33" s="197"/>
    </row>
    <row r="34" spans="1:18" ht="63" customHeight="1" thickBot="1" x14ac:dyDescent="0.3">
      <c r="A34" s="152"/>
      <c r="B34" s="143"/>
      <c r="C34" s="146"/>
      <c r="D34" s="146"/>
      <c r="E34" s="12"/>
      <c r="F34" s="12"/>
      <c r="G34" s="12"/>
      <c r="H34" s="12"/>
      <c r="I34" s="146"/>
      <c r="J34" s="189"/>
      <c r="K34" s="189"/>
      <c r="L34" s="192"/>
      <c r="M34" s="195"/>
      <c r="N34" s="8" t="s">
        <v>257</v>
      </c>
      <c r="O34" s="8" t="s">
        <v>157</v>
      </c>
      <c r="P34" s="79" t="s">
        <v>159</v>
      </c>
      <c r="Q34" s="12">
        <v>482.03</v>
      </c>
      <c r="R34" s="198"/>
    </row>
    <row r="35" spans="1:18" x14ac:dyDescent="0.25">
      <c r="J35" s="39"/>
    </row>
    <row r="36" spans="1:18" x14ac:dyDescent="0.25">
      <c r="J36" s="39"/>
    </row>
    <row r="37" spans="1:18" x14ac:dyDescent="0.25">
      <c r="J37" s="39"/>
    </row>
    <row r="38" spans="1:18" x14ac:dyDescent="0.25">
      <c r="J38" s="39"/>
    </row>
    <row r="39" spans="1:18" x14ac:dyDescent="0.25">
      <c r="J39" s="39"/>
    </row>
    <row r="40" spans="1:18" x14ac:dyDescent="0.25">
      <c r="J40" s="39"/>
    </row>
    <row r="41" spans="1:18" x14ac:dyDescent="0.25">
      <c r="J41" s="39"/>
    </row>
    <row r="42" spans="1:18" x14ac:dyDescent="0.25">
      <c r="J42" s="39"/>
    </row>
    <row r="43" spans="1:18" x14ac:dyDescent="0.25">
      <c r="J43" s="39"/>
    </row>
    <row r="44" spans="1:18" x14ac:dyDescent="0.25">
      <c r="J44" s="39"/>
    </row>
    <row r="45" spans="1:18" x14ac:dyDescent="0.25">
      <c r="J45" s="39"/>
    </row>
    <row r="46" spans="1:18" x14ac:dyDescent="0.25">
      <c r="J46" s="39"/>
    </row>
    <row r="47" spans="1:18" x14ac:dyDescent="0.25">
      <c r="J47" s="39"/>
    </row>
    <row r="48" spans="1:18" x14ac:dyDescent="0.25">
      <c r="J48" s="39"/>
    </row>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sheetData>
  <sheetProtection algorithmName="SHA-512" hashValue="5JV/0fQYSX3Ixvqg8Aj03QoHpmQlkxXSL3a83KoSeJhp8r7nbncBDKW5nzzfY9JDuKKXI1FKUdqoOsYgzXdk1w==" saltValue="qCa4XJyprOm9UVm2yAHixQ==" spinCount="100000" sheet="1" objects="1" scenarios="1"/>
  <mergeCells count="29">
    <mergeCell ref="A3:R3"/>
    <mergeCell ref="R5:R14"/>
    <mergeCell ref="B5:B14"/>
    <mergeCell ref="C5:C14"/>
    <mergeCell ref="D5:D14"/>
    <mergeCell ref="I5:I14"/>
    <mergeCell ref="J5:J14"/>
    <mergeCell ref="K5:K14"/>
    <mergeCell ref="L5:L14"/>
    <mergeCell ref="M5:M14"/>
    <mergeCell ref="A5:A34"/>
    <mergeCell ref="R15:R24"/>
    <mergeCell ref="B15:B24"/>
    <mergeCell ref="C15:C24"/>
    <mergeCell ref="D15:D24"/>
    <mergeCell ref="I15:I24"/>
    <mergeCell ref="J15:J24"/>
    <mergeCell ref="K15:K24"/>
    <mergeCell ref="L15:L24"/>
    <mergeCell ref="M15:M24"/>
    <mergeCell ref="R25:R34"/>
    <mergeCell ref="K25:K34"/>
    <mergeCell ref="L25:L34"/>
    <mergeCell ref="M25:M34"/>
    <mergeCell ref="B25:B34"/>
    <mergeCell ref="C25:C34"/>
    <mergeCell ref="D25:D34"/>
    <mergeCell ref="I25:I34"/>
    <mergeCell ref="J25:J34"/>
  </mergeCells>
  <printOptions gridLines="1"/>
  <pageMargins left="0.25" right="0.25" top="0.75" bottom="0.75" header="0.3" footer="0.3"/>
  <pageSetup paperSize="9" scale="3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58164-6B3F-4D0D-9DEF-5087284F8C69}">
  <sheetPr codeName="Foglio3">
    <pageSetUpPr fitToPage="1"/>
  </sheetPr>
  <dimension ref="A1:T86"/>
  <sheetViews>
    <sheetView zoomScale="85" zoomScaleNormal="85" workbookViewId="0">
      <selection activeCell="A4" sqref="A4:R71"/>
    </sheetView>
  </sheetViews>
  <sheetFormatPr defaultColWidth="8.85546875" defaultRowHeight="15" x14ac:dyDescent="0.25"/>
  <cols>
    <col min="1" max="1" width="31.7109375" style="39" customWidth="1"/>
    <col min="2" max="2" width="48.140625" style="39" customWidth="1"/>
    <col min="3" max="3" width="26.28515625" style="39" customWidth="1"/>
    <col min="4" max="4" width="14.85546875" style="39" customWidth="1"/>
    <col min="5" max="5" width="18.28515625" style="39" hidden="1" customWidth="1"/>
    <col min="6" max="6" width="9.140625" style="39" hidden="1" customWidth="1"/>
    <col min="7" max="7" width="0.140625" style="39" hidden="1" customWidth="1"/>
    <col min="8" max="8" width="2.42578125" style="39" hidden="1" customWidth="1"/>
    <col min="9" max="9" width="17.140625" style="39" customWidth="1"/>
    <col min="10" max="10" width="18.7109375" style="7" customWidth="1"/>
    <col min="11" max="11" width="19.28515625" style="39" customWidth="1"/>
    <col min="12" max="12" width="20.28515625" style="39" customWidth="1"/>
    <col min="13" max="13" width="11.85546875" style="39" customWidth="1"/>
    <col min="14" max="14" width="31.85546875" style="39" customWidth="1"/>
    <col min="15" max="15" width="18.28515625" style="39" customWidth="1"/>
    <col min="16" max="16" width="28.85546875" style="39" customWidth="1"/>
    <col min="17" max="17" width="21" style="39" customWidth="1"/>
    <col min="18" max="18" width="25.7109375" style="71" customWidth="1"/>
    <col min="19" max="16384" width="8.8554687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80.25" customHeight="1" thickBot="1" x14ac:dyDescent="0.3">
      <c r="A4" s="37" t="s">
        <v>252</v>
      </c>
      <c r="B4" s="91" t="s">
        <v>23</v>
      </c>
      <c r="C4" s="92" t="s">
        <v>21</v>
      </c>
      <c r="D4" s="91" t="s">
        <v>12</v>
      </c>
      <c r="E4" s="91"/>
      <c r="F4" s="92"/>
      <c r="G4" s="92"/>
      <c r="H4" s="92"/>
      <c r="I4" s="93" t="s">
        <v>13</v>
      </c>
      <c r="J4" s="94">
        <v>0.8</v>
      </c>
      <c r="K4" s="94">
        <v>0.2</v>
      </c>
      <c r="L4" s="94" t="s">
        <v>140</v>
      </c>
      <c r="M4" s="94" t="s">
        <v>119</v>
      </c>
      <c r="N4" s="94" t="s">
        <v>16</v>
      </c>
      <c r="O4" s="94" t="s">
        <v>17</v>
      </c>
      <c r="P4" s="94" t="s">
        <v>18</v>
      </c>
      <c r="Q4" s="94" t="s">
        <v>14</v>
      </c>
      <c r="R4" s="94" t="s">
        <v>20</v>
      </c>
    </row>
    <row r="5" spans="1:18" ht="91.15" customHeight="1" x14ac:dyDescent="0.25">
      <c r="A5" s="150" t="s">
        <v>2</v>
      </c>
      <c r="B5" s="14" t="s">
        <v>34</v>
      </c>
      <c r="C5" s="10"/>
      <c r="D5" s="30">
        <v>389474</v>
      </c>
      <c r="E5" s="10"/>
      <c r="F5" s="10"/>
      <c r="G5" s="10"/>
      <c r="H5" s="10"/>
      <c r="I5" s="30">
        <v>7789.48</v>
      </c>
      <c r="J5" s="30">
        <f>I5*J4</f>
        <v>6231.5839999999998</v>
      </c>
      <c r="K5" s="30">
        <f>I5*K4</f>
        <v>1557.896</v>
      </c>
      <c r="L5" s="190">
        <v>0.3</v>
      </c>
      <c r="M5" s="190">
        <v>0.24</v>
      </c>
      <c r="N5" s="10" t="s">
        <v>259</v>
      </c>
      <c r="O5" s="10" t="s">
        <v>25</v>
      </c>
      <c r="P5" s="18" t="s">
        <v>195</v>
      </c>
      <c r="Q5" s="30">
        <v>1960.02</v>
      </c>
      <c r="R5" s="205">
        <f>SUM(Q5:Q21)</f>
        <v>7653.3499999999995</v>
      </c>
    </row>
    <row r="6" spans="1:18" ht="86.45" customHeight="1" x14ac:dyDescent="0.25">
      <c r="A6" s="211"/>
      <c r="B6" s="15" t="s">
        <v>35</v>
      </c>
      <c r="C6" s="11"/>
      <c r="D6" s="31">
        <v>193864.2</v>
      </c>
      <c r="E6" s="11"/>
      <c r="F6" s="11"/>
      <c r="G6" s="11"/>
      <c r="H6" s="11"/>
      <c r="I6" s="31">
        <v>3877.28</v>
      </c>
      <c r="J6" s="31">
        <f>I6*J4</f>
        <v>3101.8240000000005</v>
      </c>
      <c r="K6" s="31">
        <f>I6*K4</f>
        <v>775.45600000000013</v>
      </c>
      <c r="L6" s="145"/>
      <c r="M6" s="145"/>
      <c r="N6" s="11" t="s">
        <v>253</v>
      </c>
      <c r="O6" s="145" t="s">
        <v>27</v>
      </c>
      <c r="P6" s="19" t="s">
        <v>205</v>
      </c>
      <c r="Q6" s="31">
        <v>420</v>
      </c>
      <c r="R6" s="206"/>
    </row>
    <row r="7" spans="1:18" ht="63" customHeight="1" x14ac:dyDescent="0.25">
      <c r="A7" s="211"/>
      <c r="B7" s="88" t="s">
        <v>192</v>
      </c>
      <c r="C7" s="11"/>
      <c r="D7" s="11"/>
      <c r="E7" s="11"/>
      <c r="F7" s="11"/>
      <c r="G7" s="11"/>
      <c r="H7" s="11"/>
      <c r="I7" s="11"/>
      <c r="J7" s="40">
        <f>SUM(J5:J6)</f>
        <v>9333.4079999999994</v>
      </c>
      <c r="K7" s="40">
        <f>SUM(K5:K6)</f>
        <v>2333.3519999999999</v>
      </c>
      <c r="L7" s="11"/>
      <c r="M7" s="11"/>
      <c r="N7" s="11" t="s">
        <v>255</v>
      </c>
      <c r="O7" s="145"/>
      <c r="P7" s="191" t="s">
        <v>206</v>
      </c>
      <c r="Q7" s="31">
        <v>140</v>
      </c>
      <c r="R7" s="206"/>
    </row>
    <row r="8" spans="1:18" ht="73.900000000000006" customHeight="1" x14ac:dyDescent="0.25">
      <c r="A8" s="211"/>
      <c r="B8" s="15"/>
      <c r="C8" s="11"/>
      <c r="D8" s="11"/>
      <c r="E8" s="11"/>
      <c r="F8" s="11"/>
      <c r="G8" s="11"/>
      <c r="H8" s="11"/>
      <c r="I8" s="11"/>
      <c r="J8" s="11"/>
      <c r="K8" s="11"/>
      <c r="L8" s="19"/>
      <c r="M8" s="11"/>
      <c r="N8" s="11" t="s">
        <v>253</v>
      </c>
      <c r="O8" s="145"/>
      <c r="P8" s="191"/>
      <c r="Q8" s="31">
        <v>140</v>
      </c>
      <c r="R8" s="206"/>
    </row>
    <row r="9" spans="1:18" ht="69" customHeight="1" x14ac:dyDescent="0.25">
      <c r="A9" s="211"/>
      <c r="B9" s="15"/>
      <c r="C9" s="11"/>
      <c r="D9" s="11"/>
      <c r="E9" s="11"/>
      <c r="F9" s="11"/>
      <c r="G9" s="11"/>
      <c r="H9" s="11"/>
      <c r="I9" s="11"/>
      <c r="J9" s="11"/>
      <c r="K9" s="11"/>
      <c r="L9" s="19"/>
      <c r="M9" s="11"/>
      <c r="N9" s="11" t="s">
        <v>256</v>
      </c>
      <c r="O9" s="145"/>
      <c r="P9" s="191"/>
      <c r="Q9" s="31">
        <v>140</v>
      </c>
      <c r="R9" s="206"/>
    </row>
    <row r="10" spans="1:18" ht="45" x14ac:dyDescent="0.25">
      <c r="A10" s="211"/>
      <c r="B10" s="15"/>
      <c r="C10" s="11"/>
      <c r="D10" s="11"/>
      <c r="E10" s="11"/>
      <c r="F10" s="11"/>
      <c r="G10" s="11"/>
      <c r="H10" s="11"/>
      <c r="I10" s="11"/>
      <c r="J10" s="11"/>
      <c r="K10" s="11"/>
      <c r="L10" s="19"/>
      <c r="M10" s="11"/>
      <c r="N10" s="11" t="s">
        <v>253</v>
      </c>
      <c r="O10" s="11" t="s">
        <v>207</v>
      </c>
      <c r="P10" s="19">
        <v>0.03</v>
      </c>
      <c r="Q10" s="31">
        <v>280</v>
      </c>
      <c r="R10" s="206"/>
    </row>
    <row r="11" spans="1:18" ht="50.45" customHeight="1" x14ac:dyDescent="0.25">
      <c r="A11" s="211"/>
      <c r="B11" s="15"/>
      <c r="C11" s="11"/>
      <c r="D11" s="11"/>
      <c r="E11" s="11"/>
      <c r="F11" s="11"/>
      <c r="G11" s="11"/>
      <c r="H11" s="11"/>
      <c r="I11" s="11"/>
      <c r="J11" s="11"/>
      <c r="K11" s="11"/>
      <c r="L11" s="19"/>
      <c r="M11" s="11"/>
      <c r="N11" s="11" t="s">
        <v>253</v>
      </c>
      <c r="O11" s="11" t="s">
        <v>25</v>
      </c>
      <c r="P11" s="19" t="s">
        <v>208</v>
      </c>
      <c r="Q11" s="31">
        <v>1437.35</v>
      </c>
      <c r="R11" s="206"/>
    </row>
    <row r="12" spans="1:18" ht="84" customHeight="1" x14ac:dyDescent="0.25">
      <c r="A12" s="211"/>
      <c r="B12" s="15"/>
      <c r="C12" s="11"/>
      <c r="D12" s="11"/>
      <c r="E12" s="11"/>
      <c r="F12" s="11"/>
      <c r="G12" s="11"/>
      <c r="H12" s="11"/>
      <c r="I12" s="11"/>
      <c r="J12" s="11"/>
      <c r="K12" s="11"/>
      <c r="L12" s="19"/>
      <c r="M12" s="11"/>
      <c r="N12" s="11" t="s">
        <v>253</v>
      </c>
      <c r="O12" s="145" t="s">
        <v>194</v>
      </c>
      <c r="P12" s="19" t="s">
        <v>212</v>
      </c>
      <c r="Q12" s="31">
        <v>308</v>
      </c>
      <c r="R12" s="206"/>
    </row>
    <row r="13" spans="1:18" ht="58.9" customHeight="1" x14ac:dyDescent="0.25">
      <c r="A13" s="211"/>
      <c r="B13" s="15"/>
      <c r="C13" s="11"/>
      <c r="D13" s="11"/>
      <c r="E13" s="11"/>
      <c r="F13" s="11"/>
      <c r="G13" s="11"/>
      <c r="H13" s="11"/>
      <c r="I13" s="11"/>
      <c r="J13" s="11"/>
      <c r="K13" s="11"/>
      <c r="L13" s="19"/>
      <c r="M13" s="11"/>
      <c r="N13" s="23" t="s">
        <v>255</v>
      </c>
      <c r="O13" s="145"/>
      <c r="P13" s="191" t="s">
        <v>209</v>
      </c>
      <c r="Q13" s="31">
        <v>102.66</v>
      </c>
      <c r="R13" s="206"/>
    </row>
    <row r="14" spans="1:18" ht="46.15" customHeight="1" x14ac:dyDescent="0.25">
      <c r="A14" s="211"/>
      <c r="B14" s="15"/>
      <c r="C14" s="11"/>
      <c r="D14" s="11"/>
      <c r="E14" s="11"/>
      <c r="F14" s="11"/>
      <c r="G14" s="11"/>
      <c r="H14" s="11"/>
      <c r="I14" s="11"/>
      <c r="J14" s="11"/>
      <c r="K14" s="11"/>
      <c r="L14" s="19"/>
      <c r="M14" s="11"/>
      <c r="N14" s="11" t="s">
        <v>253</v>
      </c>
      <c r="O14" s="145"/>
      <c r="P14" s="191"/>
      <c r="Q14" s="31">
        <v>102.66</v>
      </c>
      <c r="R14" s="206"/>
    </row>
    <row r="15" spans="1:18" ht="59.45" customHeight="1" x14ac:dyDescent="0.25">
      <c r="A15" s="211"/>
      <c r="B15" s="15"/>
      <c r="C15" s="11"/>
      <c r="D15" s="11"/>
      <c r="E15" s="11"/>
      <c r="F15" s="11"/>
      <c r="G15" s="11"/>
      <c r="H15" s="11"/>
      <c r="I15" s="11"/>
      <c r="J15" s="11"/>
      <c r="K15" s="11"/>
      <c r="L15" s="19"/>
      <c r="M15" s="11"/>
      <c r="N15" s="23" t="s">
        <v>256</v>
      </c>
      <c r="O15" s="145"/>
      <c r="P15" s="191"/>
      <c r="Q15" s="31">
        <v>102.66</v>
      </c>
      <c r="R15" s="206"/>
    </row>
    <row r="16" spans="1:18" ht="39" customHeight="1" x14ac:dyDescent="0.25">
      <c r="A16" s="211"/>
      <c r="B16" s="15"/>
      <c r="C16" s="11"/>
      <c r="D16" s="11"/>
      <c r="E16" s="11"/>
      <c r="F16" s="11"/>
      <c r="G16" s="11"/>
      <c r="H16" s="11"/>
      <c r="I16" s="11"/>
      <c r="J16" s="11"/>
      <c r="K16" s="11"/>
      <c r="L16" s="11"/>
      <c r="M16" s="11"/>
      <c r="N16" s="11" t="s">
        <v>253</v>
      </c>
      <c r="O16" s="145" t="s">
        <v>36</v>
      </c>
      <c r="P16" s="191" t="s">
        <v>210</v>
      </c>
      <c r="Q16" s="89">
        <v>448</v>
      </c>
      <c r="R16" s="206"/>
    </row>
    <row r="17" spans="1:18" ht="55.15" customHeight="1" x14ac:dyDescent="0.25">
      <c r="A17" s="211"/>
      <c r="B17" s="15"/>
      <c r="C17" s="11"/>
      <c r="D17" s="11"/>
      <c r="E17" s="11"/>
      <c r="F17" s="11"/>
      <c r="G17" s="11"/>
      <c r="H17" s="11"/>
      <c r="I17" s="11"/>
      <c r="J17" s="11"/>
      <c r="K17" s="11"/>
      <c r="L17" s="11"/>
      <c r="M17" s="11"/>
      <c r="N17" s="11" t="s">
        <v>256</v>
      </c>
      <c r="O17" s="145"/>
      <c r="P17" s="191"/>
      <c r="Q17" s="89">
        <v>448</v>
      </c>
      <c r="R17" s="206"/>
    </row>
    <row r="18" spans="1:18" ht="50.45" customHeight="1" x14ac:dyDescent="0.25">
      <c r="A18" s="211"/>
      <c r="B18" s="15"/>
      <c r="C18" s="11"/>
      <c r="D18" s="11"/>
      <c r="E18" s="11"/>
      <c r="F18" s="11"/>
      <c r="G18" s="11"/>
      <c r="H18" s="11"/>
      <c r="I18" s="11"/>
      <c r="J18" s="11"/>
      <c r="K18" s="11"/>
      <c r="L18" s="11"/>
      <c r="M18" s="11"/>
      <c r="N18" s="11" t="s">
        <v>253</v>
      </c>
      <c r="O18" s="145"/>
      <c r="P18" s="191"/>
      <c r="Q18" s="89">
        <v>448</v>
      </c>
      <c r="R18" s="206"/>
    </row>
    <row r="19" spans="1:18" ht="55.15" customHeight="1" x14ac:dyDescent="0.25">
      <c r="A19" s="211"/>
      <c r="B19" s="15"/>
      <c r="C19" s="11"/>
      <c r="D19" s="11"/>
      <c r="E19" s="11"/>
      <c r="F19" s="11"/>
      <c r="G19" s="11"/>
      <c r="H19" s="11"/>
      <c r="I19" s="11"/>
      <c r="J19" s="11"/>
      <c r="K19" s="11"/>
      <c r="L19" s="11"/>
      <c r="M19" s="11"/>
      <c r="N19" s="11" t="s">
        <v>253</v>
      </c>
      <c r="O19" s="145" t="s">
        <v>196</v>
      </c>
      <c r="P19" s="191" t="s">
        <v>211</v>
      </c>
      <c r="Q19" s="89">
        <v>392</v>
      </c>
      <c r="R19" s="206"/>
    </row>
    <row r="20" spans="1:18" ht="46.15" customHeight="1" x14ac:dyDescent="0.25">
      <c r="A20" s="211"/>
      <c r="B20" s="15"/>
      <c r="C20" s="11"/>
      <c r="D20" s="11"/>
      <c r="E20" s="11"/>
      <c r="F20" s="11"/>
      <c r="G20" s="11"/>
      <c r="H20" s="11"/>
      <c r="I20" s="11"/>
      <c r="J20" s="11"/>
      <c r="K20" s="11"/>
      <c r="L20" s="11"/>
      <c r="M20" s="11"/>
      <c r="N20" s="11" t="s">
        <v>256</v>
      </c>
      <c r="O20" s="145"/>
      <c r="P20" s="191"/>
      <c r="Q20" s="89">
        <v>392</v>
      </c>
      <c r="R20" s="206"/>
    </row>
    <row r="21" spans="1:18" ht="57" customHeight="1" thickBot="1" x14ac:dyDescent="0.3">
      <c r="A21" s="211"/>
      <c r="B21" s="17"/>
      <c r="C21" s="12"/>
      <c r="D21" s="12"/>
      <c r="E21" s="12"/>
      <c r="F21" s="12"/>
      <c r="G21" s="12"/>
      <c r="H21" s="12"/>
      <c r="I21" s="12"/>
      <c r="J21" s="12"/>
      <c r="K21" s="12"/>
      <c r="L21" s="12"/>
      <c r="M21" s="12"/>
      <c r="N21" s="11" t="s">
        <v>253</v>
      </c>
      <c r="O21" s="146"/>
      <c r="P21" s="192"/>
      <c r="Q21" s="90">
        <v>392</v>
      </c>
      <c r="R21" s="207"/>
    </row>
    <row r="22" spans="1:18" ht="60" x14ac:dyDescent="0.25">
      <c r="A22" s="211"/>
      <c r="B22" s="14" t="s">
        <v>37</v>
      </c>
      <c r="C22" s="10"/>
      <c r="D22" s="30">
        <v>3127260.6</v>
      </c>
      <c r="E22" s="30">
        <v>3127260.6</v>
      </c>
      <c r="F22" s="30">
        <v>3127260.6</v>
      </c>
      <c r="G22" s="30">
        <v>3127260.6</v>
      </c>
      <c r="H22" s="30">
        <v>3127260.6</v>
      </c>
      <c r="I22" s="30">
        <v>53163.43</v>
      </c>
      <c r="J22" s="30">
        <v>42530.74</v>
      </c>
      <c r="K22" s="30">
        <v>10632.69</v>
      </c>
      <c r="L22" s="190" t="s">
        <v>193</v>
      </c>
      <c r="M22" s="190">
        <v>0.4</v>
      </c>
      <c r="N22" s="11" t="s">
        <v>253</v>
      </c>
      <c r="O22" s="10" t="s">
        <v>25</v>
      </c>
      <c r="P22" s="18" t="s">
        <v>213</v>
      </c>
      <c r="Q22" s="30">
        <v>10782.8</v>
      </c>
      <c r="R22" s="205">
        <f>SUM(Q22:Q38)</f>
        <v>42104.259999999995</v>
      </c>
    </row>
    <row r="23" spans="1:18" ht="60" x14ac:dyDescent="0.25">
      <c r="A23" s="211"/>
      <c r="B23" s="15" t="s">
        <v>38</v>
      </c>
      <c r="C23" s="11"/>
      <c r="D23" s="31">
        <v>550995.5</v>
      </c>
      <c r="E23" s="31">
        <v>550995.5</v>
      </c>
      <c r="F23" s="31">
        <v>550995.5</v>
      </c>
      <c r="G23" s="31">
        <v>550995.5</v>
      </c>
      <c r="H23" s="31">
        <v>550995.5</v>
      </c>
      <c r="I23" s="31">
        <v>11019.91</v>
      </c>
      <c r="J23" s="31">
        <v>8815.93</v>
      </c>
      <c r="K23" s="31">
        <v>2203.98</v>
      </c>
      <c r="L23" s="145"/>
      <c r="M23" s="145"/>
      <c r="N23" s="11" t="s">
        <v>253</v>
      </c>
      <c r="O23" s="145" t="s">
        <v>27</v>
      </c>
      <c r="P23" s="19" t="s">
        <v>214</v>
      </c>
      <c r="Q23" s="31">
        <v>2310.6</v>
      </c>
      <c r="R23" s="213"/>
    </row>
    <row r="24" spans="1:18" ht="70.900000000000006" customHeight="1" x14ac:dyDescent="0.25">
      <c r="A24" s="211"/>
      <c r="B24" s="88" t="s">
        <v>192</v>
      </c>
      <c r="C24" s="11"/>
      <c r="D24" s="11"/>
      <c r="E24" s="11"/>
      <c r="F24" s="11"/>
      <c r="G24" s="11"/>
      <c r="H24" s="11"/>
      <c r="I24" s="11"/>
      <c r="J24" s="40">
        <f>SUM(J22:J23)</f>
        <v>51346.67</v>
      </c>
      <c r="K24" s="40">
        <f>SUM(K22:K23)</f>
        <v>12836.67</v>
      </c>
      <c r="L24" s="11"/>
      <c r="M24" s="11"/>
      <c r="N24" s="11" t="s">
        <v>255</v>
      </c>
      <c r="O24" s="145"/>
      <c r="P24" s="191" t="s">
        <v>215</v>
      </c>
      <c r="Q24" s="31">
        <v>770.2</v>
      </c>
      <c r="R24" s="213"/>
    </row>
    <row r="25" spans="1:18" ht="71.45" customHeight="1" x14ac:dyDescent="0.25">
      <c r="A25" s="211"/>
      <c r="B25" s="15"/>
      <c r="C25" s="11"/>
      <c r="D25" s="11"/>
      <c r="E25" s="11"/>
      <c r="F25" s="11"/>
      <c r="G25" s="11"/>
      <c r="H25" s="11"/>
      <c r="I25" s="11"/>
      <c r="J25" s="11"/>
      <c r="K25" s="11"/>
      <c r="L25" s="11"/>
      <c r="M25" s="11"/>
      <c r="N25" s="11" t="s">
        <v>253</v>
      </c>
      <c r="O25" s="145"/>
      <c r="P25" s="191"/>
      <c r="Q25" s="31">
        <v>770.2</v>
      </c>
      <c r="R25" s="213"/>
    </row>
    <row r="26" spans="1:18" ht="62.45" customHeight="1" x14ac:dyDescent="0.25">
      <c r="A26" s="211"/>
      <c r="B26" s="15"/>
      <c r="C26" s="11"/>
      <c r="D26" s="11"/>
      <c r="E26" s="11"/>
      <c r="F26" s="11"/>
      <c r="G26" s="11"/>
      <c r="H26" s="11"/>
      <c r="I26" s="11"/>
      <c r="J26" s="11"/>
      <c r="K26" s="11"/>
      <c r="L26" s="11"/>
      <c r="M26" s="11"/>
      <c r="N26" s="11" t="s">
        <v>256</v>
      </c>
      <c r="O26" s="145"/>
      <c r="P26" s="191"/>
      <c r="Q26" s="89">
        <v>770.2</v>
      </c>
      <c r="R26" s="213"/>
    </row>
    <row r="27" spans="1:18" ht="84" customHeight="1" x14ac:dyDescent="0.25">
      <c r="A27" s="211"/>
      <c r="B27" s="15"/>
      <c r="C27" s="11"/>
      <c r="D27" s="11"/>
      <c r="E27" s="11"/>
      <c r="F27" s="11"/>
      <c r="G27" s="11"/>
      <c r="H27" s="11"/>
      <c r="I27" s="11"/>
      <c r="J27" s="11"/>
      <c r="K27" s="11"/>
      <c r="L27" s="11"/>
      <c r="M27" s="11"/>
      <c r="N27" s="11" t="s">
        <v>253</v>
      </c>
      <c r="O27" s="11" t="s">
        <v>207</v>
      </c>
      <c r="P27" s="19">
        <v>0.03</v>
      </c>
      <c r="Q27" s="89">
        <v>1540.4</v>
      </c>
      <c r="R27" s="213"/>
    </row>
    <row r="28" spans="1:18" ht="73.900000000000006" customHeight="1" x14ac:dyDescent="0.25">
      <c r="A28" s="211"/>
      <c r="B28" s="15"/>
      <c r="C28" s="11"/>
      <c r="D28" s="11"/>
      <c r="E28" s="11"/>
      <c r="F28" s="11"/>
      <c r="G28" s="11"/>
      <c r="H28" s="11"/>
      <c r="I28" s="11"/>
      <c r="J28" s="11"/>
      <c r="K28" s="11"/>
      <c r="L28" s="11"/>
      <c r="M28" s="11"/>
      <c r="N28" s="11" t="s">
        <v>253</v>
      </c>
      <c r="O28" s="11" t="s">
        <v>25</v>
      </c>
      <c r="P28" s="19" t="s">
        <v>216</v>
      </c>
      <c r="Q28" s="89">
        <v>7907.39</v>
      </c>
      <c r="R28" s="213"/>
    </row>
    <row r="29" spans="1:18" ht="65.45" customHeight="1" x14ac:dyDescent="0.25">
      <c r="A29" s="211"/>
      <c r="B29" s="15"/>
      <c r="C29" s="11"/>
      <c r="D29" s="11"/>
      <c r="E29" s="11"/>
      <c r="F29" s="11"/>
      <c r="G29" s="11"/>
      <c r="H29" s="11"/>
      <c r="I29" s="11"/>
      <c r="J29" s="11"/>
      <c r="K29" s="11"/>
      <c r="L29" s="11"/>
      <c r="M29" s="11"/>
      <c r="N29" s="11" t="s">
        <v>253</v>
      </c>
      <c r="O29" s="145" t="s">
        <v>194</v>
      </c>
      <c r="P29" s="19" t="s">
        <v>220</v>
      </c>
      <c r="Q29" s="89">
        <v>1694.44</v>
      </c>
      <c r="R29" s="213"/>
    </row>
    <row r="30" spans="1:18" ht="61.9" customHeight="1" x14ac:dyDescent="0.25">
      <c r="A30" s="211"/>
      <c r="B30" s="15"/>
      <c r="C30" s="11"/>
      <c r="D30" s="11"/>
      <c r="E30" s="11"/>
      <c r="F30" s="11"/>
      <c r="G30" s="11"/>
      <c r="H30" s="11"/>
      <c r="I30" s="11"/>
      <c r="J30" s="11"/>
      <c r="K30" s="11"/>
      <c r="L30" s="11"/>
      <c r="M30" s="11"/>
      <c r="N30" s="11" t="s">
        <v>255</v>
      </c>
      <c r="O30" s="145"/>
      <c r="P30" s="191" t="s">
        <v>217</v>
      </c>
      <c r="Q30" s="89">
        <v>564.80999999999995</v>
      </c>
      <c r="R30" s="213"/>
    </row>
    <row r="31" spans="1:18" ht="71.45" customHeight="1" x14ac:dyDescent="0.25">
      <c r="A31" s="211"/>
      <c r="B31" s="15"/>
      <c r="C31" s="11"/>
      <c r="D31" s="11"/>
      <c r="E31" s="11"/>
      <c r="F31" s="11"/>
      <c r="G31" s="11"/>
      <c r="H31" s="11"/>
      <c r="I31" s="11"/>
      <c r="J31" s="11"/>
      <c r="K31" s="11"/>
      <c r="L31" s="11"/>
      <c r="M31" s="11"/>
      <c r="N31" s="11" t="s">
        <v>253</v>
      </c>
      <c r="O31" s="145"/>
      <c r="P31" s="191"/>
      <c r="Q31" s="89">
        <v>564.80999999999995</v>
      </c>
      <c r="R31" s="213"/>
    </row>
    <row r="32" spans="1:18" ht="83.45" customHeight="1" x14ac:dyDescent="0.25">
      <c r="A32" s="211"/>
      <c r="B32" s="15"/>
      <c r="C32" s="11"/>
      <c r="D32" s="11"/>
      <c r="E32" s="11"/>
      <c r="F32" s="11"/>
      <c r="G32" s="11"/>
      <c r="H32" s="11"/>
      <c r="I32" s="11"/>
      <c r="J32" s="11"/>
      <c r="K32" s="11"/>
      <c r="L32" s="11"/>
      <c r="M32" s="11"/>
      <c r="N32" s="11" t="s">
        <v>256</v>
      </c>
      <c r="O32" s="145"/>
      <c r="P32" s="191"/>
      <c r="Q32" s="89">
        <v>564.80999999999995</v>
      </c>
      <c r="R32" s="213"/>
    </row>
    <row r="33" spans="1:20" ht="75" customHeight="1" x14ac:dyDescent="0.25">
      <c r="A33" s="211"/>
      <c r="B33" s="15"/>
      <c r="C33" s="11"/>
      <c r="D33" s="11"/>
      <c r="E33" s="11"/>
      <c r="F33" s="11"/>
      <c r="G33" s="11"/>
      <c r="H33" s="11"/>
      <c r="I33" s="11"/>
      <c r="J33" s="11"/>
      <c r="K33" s="11"/>
      <c r="L33" s="11"/>
      <c r="M33" s="11"/>
      <c r="N33" s="11" t="s">
        <v>253</v>
      </c>
      <c r="O33" s="145" t="s">
        <v>36</v>
      </c>
      <c r="P33" s="191" t="s">
        <v>218</v>
      </c>
      <c r="Q33" s="89">
        <v>2464.64</v>
      </c>
      <c r="R33" s="213"/>
    </row>
    <row r="34" spans="1:20" ht="70.150000000000006" customHeight="1" x14ac:dyDescent="0.25">
      <c r="A34" s="211"/>
      <c r="B34" s="15"/>
      <c r="C34" s="11"/>
      <c r="D34" s="11"/>
      <c r="E34" s="11"/>
      <c r="F34" s="11"/>
      <c r="G34" s="11"/>
      <c r="H34" s="11"/>
      <c r="I34" s="11"/>
      <c r="J34" s="11"/>
      <c r="K34" s="11"/>
      <c r="L34" s="11"/>
      <c r="M34" s="11"/>
      <c r="N34" s="11" t="s">
        <v>256</v>
      </c>
      <c r="O34" s="145"/>
      <c r="P34" s="191"/>
      <c r="Q34" s="89">
        <v>2464.64</v>
      </c>
      <c r="R34" s="213"/>
    </row>
    <row r="35" spans="1:20" ht="58.9" customHeight="1" x14ac:dyDescent="0.25">
      <c r="A35" s="211"/>
      <c r="B35" s="15"/>
      <c r="C35" s="11"/>
      <c r="D35" s="11"/>
      <c r="E35" s="11"/>
      <c r="F35" s="11"/>
      <c r="G35" s="11"/>
      <c r="H35" s="11"/>
      <c r="I35" s="11"/>
      <c r="J35" s="11"/>
      <c r="K35" s="11"/>
      <c r="L35" s="11"/>
      <c r="M35" s="11"/>
      <c r="N35" s="11" t="s">
        <v>253</v>
      </c>
      <c r="O35" s="145"/>
      <c r="P35" s="191"/>
      <c r="Q35" s="89">
        <v>2464.64</v>
      </c>
      <c r="R35" s="213"/>
    </row>
    <row r="36" spans="1:20" ht="58.15" customHeight="1" x14ac:dyDescent="0.25">
      <c r="A36" s="211"/>
      <c r="B36" s="15"/>
      <c r="C36" s="11"/>
      <c r="D36" s="11"/>
      <c r="E36" s="11"/>
      <c r="F36" s="11"/>
      <c r="G36" s="11"/>
      <c r="H36" s="11"/>
      <c r="I36" s="11"/>
      <c r="J36" s="11"/>
      <c r="K36" s="11"/>
      <c r="L36" s="11"/>
      <c r="M36" s="11"/>
      <c r="N36" s="11" t="s">
        <v>253</v>
      </c>
      <c r="O36" s="145" t="s">
        <v>196</v>
      </c>
      <c r="P36" s="191" t="s">
        <v>219</v>
      </c>
      <c r="Q36" s="89">
        <v>2156.56</v>
      </c>
      <c r="R36" s="213"/>
    </row>
    <row r="37" spans="1:20" ht="70.900000000000006" customHeight="1" x14ac:dyDescent="0.25">
      <c r="A37" s="211"/>
      <c r="B37" s="15"/>
      <c r="C37" s="11"/>
      <c r="D37" s="11"/>
      <c r="E37" s="11"/>
      <c r="F37" s="11"/>
      <c r="G37" s="11"/>
      <c r="H37" s="11"/>
      <c r="I37" s="11"/>
      <c r="J37" s="11"/>
      <c r="K37" s="11"/>
      <c r="L37" s="11"/>
      <c r="M37" s="11"/>
      <c r="N37" s="11" t="s">
        <v>256</v>
      </c>
      <c r="O37" s="145"/>
      <c r="P37" s="191"/>
      <c r="Q37" s="89">
        <v>2156.56</v>
      </c>
      <c r="R37" s="213"/>
    </row>
    <row r="38" spans="1:20" ht="48" customHeight="1" thickBot="1" x14ac:dyDescent="0.3">
      <c r="A38" s="211"/>
      <c r="B38" s="17"/>
      <c r="C38" s="12"/>
      <c r="D38" s="12"/>
      <c r="E38" s="12"/>
      <c r="F38" s="12"/>
      <c r="G38" s="12"/>
      <c r="H38" s="12"/>
      <c r="I38" s="12"/>
      <c r="J38" s="12"/>
      <c r="K38" s="12"/>
      <c r="L38" s="12"/>
      <c r="M38" s="12"/>
      <c r="N38" s="11" t="s">
        <v>259</v>
      </c>
      <c r="O38" s="146"/>
      <c r="P38" s="192"/>
      <c r="Q38" s="90">
        <v>2156.56</v>
      </c>
      <c r="R38" s="214"/>
    </row>
    <row r="39" spans="1:20" ht="103.15" customHeight="1" x14ac:dyDescent="0.25">
      <c r="A39" s="211"/>
      <c r="B39" s="14" t="s">
        <v>39</v>
      </c>
      <c r="C39" s="10"/>
      <c r="D39" s="30">
        <v>4010166.51</v>
      </c>
      <c r="E39" s="30"/>
      <c r="F39" s="30"/>
      <c r="G39" s="30"/>
      <c r="H39" s="30"/>
      <c r="I39" s="30">
        <v>68172.83</v>
      </c>
      <c r="J39" s="30">
        <v>54538.26</v>
      </c>
      <c r="K39" s="30">
        <v>13634.57</v>
      </c>
      <c r="L39" s="190">
        <v>0.3</v>
      </c>
      <c r="M39" s="190">
        <v>0.24</v>
      </c>
      <c r="N39" s="11" t="s">
        <v>253</v>
      </c>
      <c r="O39" s="10" t="s">
        <v>25</v>
      </c>
      <c r="P39" s="18" t="s">
        <v>197</v>
      </c>
      <c r="Q39" s="30">
        <v>13910.27</v>
      </c>
      <c r="R39" s="205">
        <f>SUM(Q39:Q53)</f>
        <v>48354.770000000004</v>
      </c>
    </row>
    <row r="40" spans="1:20" ht="117" customHeight="1" x14ac:dyDescent="0.25">
      <c r="A40" s="211"/>
      <c r="B40" s="15" t="s">
        <v>40</v>
      </c>
      <c r="C40" s="11"/>
      <c r="D40" s="31">
        <v>731321.3</v>
      </c>
      <c r="E40" s="31"/>
      <c r="F40" s="31"/>
      <c r="G40" s="31"/>
      <c r="H40" s="31"/>
      <c r="I40" s="31">
        <v>14626.43</v>
      </c>
      <c r="J40" s="31">
        <v>11701.14</v>
      </c>
      <c r="K40" s="31">
        <v>2925.29</v>
      </c>
      <c r="L40" s="145"/>
      <c r="M40" s="145"/>
      <c r="N40" s="11" t="s">
        <v>253</v>
      </c>
      <c r="O40" s="145" t="s">
        <v>27</v>
      </c>
      <c r="P40" s="19" t="s">
        <v>221</v>
      </c>
      <c r="Q40" s="31">
        <v>2980.77</v>
      </c>
      <c r="R40" s="206"/>
    </row>
    <row r="41" spans="1:20" ht="64.900000000000006" customHeight="1" x14ac:dyDescent="0.25">
      <c r="A41" s="211"/>
      <c r="B41" s="88" t="s">
        <v>192</v>
      </c>
      <c r="C41" s="11"/>
      <c r="D41" s="11"/>
      <c r="E41" s="11"/>
      <c r="F41" s="11"/>
      <c r="G41" s="11"/>
      <c r="H41" s="11"/>
      <c r="I41" s="11"/>
      <c r="J41" s="40">
        <f>SUM(J39:J40)</f>
        <v>66239.399999999994</v>
      </c>
      <c r="K41" s="40">
        <f>SUM(K39:K40)</f>
        <v>16559.86</v>
      </c>
      <c r="L41" s="11"/>
      <c r="M41" s="11"/>
      <c r="N41" s="11" t="s">
        <v>255</v>
      </c>
      <c r="O41" s="145"/>
      <c r="P41" s="191" t="s">
        <v>222</v>
      </c>
      <c r="Q41" s="31">
        <v>993.59</v>
      </c>
      <c r="R41" s="206"/>
    </row>
    <row r="42" spans="1:20" ht="76.150000000000006" customHeight="1" x14ac:dyDescent="0.25">
      <c r="A42" s="211"/>
      <c r="B42" s="15"/>
      <c r="C42" s="11"/>
      <c r="D42" s="11"/>
      <c r="E42" s="11"/>
      <c r="F42" s="11"/>
      <c r="G42" s="11"/>
      <c r="H42" s="11"/>
      <c r="I42" s="11"/>
      <c r="J42" s="11"/>
      <c r="K42" s="11"/>
      <c r="L42" s="11"/>
      <c r="M42" s="11"/>
      <c r="N42" s="11" t="s">
        <v>253</v>
      </c>
      <c r="O42" s="145"/>
      <c r="P42" s="191"/>
      <c r="Q42" s="31">
        <v>993.59</v>
      </c>
      <c r="R42" s="206"/>
    </row>
    <row r="43" spans="1:20" ht="82.9" customHeight="1" x14ac:dyDescent="0.25">
      <c r="A43" s="211"/>
      <c r="B43" s="15"/>
      <c r="C43" s="11"/>
      <c r="D43" s="11"/>
      <c r="E43" s="11"/>
      <c r="F43" s="11"/>
      <c r="G43" s="11"/>
      <c r="H43" s="11"/>
      <c r="I43" s="11"/>
      <c r="J43" s="11"/>
      <c r="K43" s="11"/>
      <c r="L43" s="11"/>
      <c r="M43" s="11"/>
      <c r="N43" s="11" t="s">
        <v>256</v>
      </c>
      <c r="O43" s="145"/>
      <c r="P43" s="191"/>
      <c r="Q43" s="89">
        <v>993.59</v>
      </c>
      <c r="R43" s="206"/>
    </row>
    <row r="44" spans="1:20" ht="67.150000000000006" customHeight="1" x14ac:dyDescent="0.25">
      <c r="A44" s="211"/>
      <c r="B44" s="15"/>
      <c r="C44" s="11"/>
      <c r="D44" s="11"/>
      <c r="E44" s="11"/>
      <c r="F44" s="11"/>
      <c r="G44" s="11"/>
      <c r="H44" s="11"/>
      <c r="I44" s="11"/>
      <c r="J44" s="11"/>
      <c r="K44" s="11"/>
      <c r="L44" s="11"/>
      <c r="M44" s="11"/>
      <c r="N44" s="11" t="s">
        <v>253</v>
      </c>
      <c r="O44" s="11" t="s">
        <v>207</v>
      </c>
      <c r="P44" s="19">
        <v>0.03</v>
      </c>
      <c r="Q44" s="89">
        <v>1987.18</v>
      </c>
      <c r="R44" s="206"/>
    </row>
    <row r="45" spans="1:20" ht="46.9" customHeight="1" x14ac:dyDescent="0.25">
      <c r="A45" s="211"/>
      <c r="B45" s="15"/>
      <c r="C45" s="11"/>
      <c r="D45" s="11"/>
      <c r="E45" s="11"/>
      <c r="F45" s="11"/>
      <c r="G45" s="11"/>
      <c r="H45" s="11"/>
      <c r="I45" s="11"/>
      <c r="J45" s="11"/>
      <c r="K45" s="11"/>
      <c r="L45" s="11"/>
      <c r="M45" s="11"/>
      <c r="N45" s="11" t="s">
        <v>253</v>
      </c>
      <c r="O45" s="11" t="s">
        <v>25</v>
      </c>
      <c r="P45" s="19" t="s">
        <v>223</v>
      </c>
      <c r="Q45" s="89">
        <v>10200.870000000001</v>
      </c>
      <c r="R45" s="206"/>
    </row>
    <row r="46" spans="1:20" ht="30" x14ac:dyDescent="0.25">
      <c r="A46" s="211"/>
      <c r="B46" s="15"/>
      <c r="C46" s="11"/>
      <c r="D46" s="11"/>
      <c r="E46" s="11"/>
      <c r="F46" s="11"/>
      <c r="G46" s="11"/>
      <c r="H46" s="11"/>
      <c r="I46" s="11"/>
      <c r="J46" s="11"/>
      <c r="K46" s="11"/>
      <c r="L46" s="11"/>
      <c r="M46" s="11"/>
      <c r="N46" s="11" t="s">
        <v>253</v>
      </c>
      <c r="O46" s="145" t="s">
        <v>194</v>
      </c>
      <c r="P46" s="19" t="s">
        <v>224</v>
      </c>
      <c r="Q46" s="89">
        <v>2185.9</v>
      </c>
      <c r="R46" s="206"/>
    </row>
    <row r="47" spans="1:20" ht="50.45" customHeight="1" x14ac:dyDescent="0.25">
      <c r="A47" s="211"/>
      <c r="B47" s="15"/>
      <c r="C47" s="11"/>
      <c r="D47" s="11"/>
      <c r="E47" s="11"/>
      <c r="F47" s="11"/>
      <c r="G47" s="11"/>
      <c r="H47" s="11"/>
      <c r="I47" s="11"/>
      <c r="J47" s="11"/>
      <c r="K47" s="11"/>
      <c r="L47" s="11"/>
      <c r="M47" s="11"/>
      <c r="N47" s="11" t="s">
        <v>255</v>
      </c>
      <c r="O47" s="145"/>
      <c r="P47" s="191" t="s">
        <v>225</v>
      </c>
      <c r="Q47" s="89">
        <v>728.64</v>
      </c>
      <c r="R47" s="206"/>
      <c r="T47" s="145"/>
    </row>
    <row r="48" spans="1:20" ht="55.15" customHeight="1" x14ac:dyDescent="0.25">
      <c r="A48" s="211"/>
      <c r="B48" s="15"/>
      <c r="C48" s="11"/>
      <c r="D48" s="11"/>
      <c r="E48" s="11"/>
      <c r="F48" s="11"/>
      <c r="G48" s="11"/>
      <c r="H48" s="11"/>
      <c r="I48" s="11"/>
      <c r="J48" s="11"/>
      <c r="K48" s="11"/>
      <c r="L48" s="11"/>
      <c r="M48" s="11"/>
      <c r="N48" s="11" t="s">
        <v>253</v>
      </c>
      <c r="O48" s="145"/>
      <c r="P48" s="191"/>
      <c r="Q48" s="89">
        <v>728.64</v>
      </c>
      <c r="R48" s="206"/>
      <c r="T48" s="145"/>
    </row>
    <row r="49" spans="1:20" ht="63" customHeight="1" x14ac:dyDescent="0.25">
      <c r="A49" s="211"/>
      <c r="B49" s="15"/>
      <c r="C49" s="11"/>
      <c r="D49" s="11"/>
      <c r="E49" s="11"/>
      <c r="F49" s="11"/>
      <c r="G49" s="11"/>
      <c r="H49" s="11"/>
      <c r="I49" s="11"/>
      <c r="J49" s="11"/>
      <c r="K49" s="11"/>
      <c r="L49" s="11"/>
      <c r="M49" s="11"/>
      <c r="N49" s="11" t="s">
        <v>256</v>
      </c>
      <c r="O49" s="145"/>
      <c r="P49" s="191"/>
      <c r="Q49" s="89">
        <v>728.64</v>
      </c>
      <c r="R49" s="206"/>
      <c r="T49" s="145"/>
    </row>
    <row r="50" spans="1:20" ht="65.25" customHeight="1" x14ac:dyDescent="0.25">
      <c r="A50" s="211"/>
      <c r="B50" s="15"/>
      <c r="C50" s="11"/>
      <c r="D50" s="11"/>
      <c r="E50" s="11"/>
      <c r="F50" s="11"/>
      <c r="G50" s="11"/>
      <c r="H50" s="11"/>
      <c r="I50" s="11"/>
      <c r="J50" s="11"/>
      <c r="K50" s="11"/>
      <c r="L50" s="11"/>
      <c r="M50" s="11"/>
      <c r="N50" s="11" t="s">
        <v>256</v>
      </c>
      <c r="O50" s="145" t="s">
        <v>36</v>
      </c>
      <c r="P50" s="19" t="s">
        <v>226</v>
      </c>
      <c r="Q50" s="89">
        <v>2861.55</v>
      </c>
      <c r="R50" s="206"/>
      <c r="T50" s="145"/>
    </row>
    <row r="51" spans="1:20" ht="64.150000000000006" customHeight="1" x14ac:dyDescent="0.25">
      <c r="A51" s="211"/>
      <c r="B51" s="15"/>
      <c r="C51" s="11"/>
      <c r="D51" s="11"/>
      <c r="E51" s="11"/>
      <c r="F51" s="11"/>
      <c r="G51" s="11"/>
      <c r="H51" s="11"/>
      <c r="I51" s="11"/>
      <c r="J51" s="11"/>
      <c r="K51" s="11"/>
      <c r="L51" s="11"/>
      <c r="M51" s="11"/>
      <c r="N51" s="11" t="s">
        <v>253</v>
      </c>
      <c r="O51" s="145"/>
      <c r="P51" s="19" t="s">
        <v>227</v>
      </c>
      <c r="Q51" s="89">
        <v>3497.43</v>
      </c>
      <c r="R51" s="206"/>
    </row>
    <row r="52" spans="1:20" ht="64.150000000000006" customHeight="1" x14ac:dyDescent="0.25">
      <c r="A52" s="211"/>
      <c r="B52" s="15"/>
      <c r="C52" s="11"/>
      <c r="D52" s="11"/>
      <c r="E52" s="11"/>
      <c r="F52" s="11"/>
      <c r="G52" s="11"/>
      <c r="H52" s="11"/>
      <c r="I52" s="11"/>
      <c r="J52" s="11"/>
      <c r="K52" s="11"/>
      <c r="L52" s="11"/>
      <c r="M52" s="11"/>
      <c r="N52" s="11" t="s">
        <v>253</v>
      </c>
      <c r="O52" s="145" t="s">
        <v>196</v>
      </c>
      <c r="P52" s="19" t="s">
        <v>228</v>
      </c>
      <c r="Q52" s="89">
        <v>3060.27</v>
      </c>
      <c r="R52" s="206"/>
    </row>
    <row r="53" spans="1:20" ht="85.15" customHeight="1" thickBot="1" x14ac:dyDescent="0.3">
      <c r="A53" s="211"/>
      <c r="B53" s="17"/>
      <c r="C53" s="12"/>
      <c r="D53" s="12"/>
      <c r="E53" s="12"/>
      <c r="F53" s="12"/>
      <c r="G53" s="12"/>
      <c r="H53" s="12"/>
      <c r="I53" s="12"/>
      <c r="J53" s="12"/>
      <c r="K53" s="12"/>
      <c r="L53" s="12"/>
      <c r="M53" s="12"/>
      <c r="N53" s="24" t="s">
        <v>256</v>
      </c>
      <c r="O53" s="146"/>
      <c r="P53" s="20" t="s">
        <v>229</v>
      </c>
      <c r="Q53" s="90">
        <v>2503.84</v>
      </c>
      <c r="R53" s="207"/>
    </row>
    <row r="54" spans="1:20" ht="93" customHeight="1" x14ac:dyDescent="0.25">
      <c r="A54" s="211"/>
      <c r="B54" s="14" t="s">
        <v>41</v>
      </c>
      <c r="C54" s="10"/>
      <c r="D54" s="30">
        <v>820138.06</v>
      </c>
      <c r="E54" s="30"/>
      <c r="F54" s="30"/>
      <c r="G54" s="30"/>
      <c r="H54" s="30"/>
      <c r="I54" s="30">
        <v>15582.62</v>
      </c>
      <c r="J54" s="30">
        <v>12466.1</v>
      </c>
      <c r="K54" s="30">
        <v>3116.52</v>
      </c>
      <c r="L54" s="190">
        <v>0.7</v>
      </c>
      <c r="M54" s="190">
        <v>0.6</v>
      </c>
      <c r="N54" s="11" t="s">
        <v>253</v>
      </c>
      <c r="O54" s="10" t="s">
        <v>25</v>
      </c>
      <c r="P54" s="18" t="s">
        <v>198</v>
      </c>
      <c r="Q54" s="30">
        <v>3434.91</v>
      </c>
      <c r="R54" s="205">
        <f>SUM(Q54:Q68)</f>
        <v>11940.350000000002</v>
      </c>
    </row>
    <row r="55" spans="1:20" ht="99.6" customHeight="1" x14ac:dyDescent="0.25">
      <c r="A55" s="211"/>
      <c r="B55" s="15" t="s">
        <v>42</v>
      </c>
      <c r="C55" s="11"/>
      <c r="D55" s="31">
        <v>243163</v>
      </c>
      <c r="E55" s="31"/>
      <c r="F55" s="31"/>
      <c r="G55" s="31"/>
      <c r="H55" s="31"/>
      <c r="I55" s="31">
        <v>4863.26</v>
      </c>
      <c r="J55" s="31">
        <v>3890.61</v>
      </c>
      <c r="K55" s="31">
        <v>972.65</v>
      </c>
      <c r="L55" s="145"/>
      <c r="M55" s="145"/>
      <c r="N55" s="11" t="s">
        <v>253</v>
      </c>
      <c r="O55" s="145" t="s">
        <v>27</v>
      </c>
      <c r="P55" s="19" t="s">
        <v>230</v>
      </c>
      <c r="Q55" s="31">
        <v>736.05</v>
      </c>
      <c r="R55" s="206"/>
    </row>
    <row r="56" spans="1:20" ht="81.599999999999994" customHeight="1" x14ac:dyDescent="0.25">
      <c r="A56" s="211"/>
      <c r="B56" s="88" t="s">
        <v>192</v>
      </c>
      <c r="C56" s="11"/>
      <c r="D56" s="11"/>
      <c r="E56" s="11"/>
      <c r="F56" s="11"/>
      <c r="G56" s="11"/>
      <c r="H56" s="11"/>
      <c r="I56" s="11"/>
      <c r="J56" s="40">
        <f>SUM(J54:J55)</f>
        <v>16356.710000000001</v>
      </c>
      <c r="K56" s="40">
        <f>SUM(K54:K55)</f>
        <v>4089.17</v>
      </c>
      <c r="L56" s="11"/>
      <c r="M56" s="11"/>
      <c r="N56" s="11" t="s">
        <v>255</v>
      </c>
      <c r="O56" s="145"/>
      <c r="P56" s="191" t="s">
        <v>231</v>
      </c>
      <c r="Q56" s="31">
        <v>245.35</v>
      </c>
      <c r="R56" s="206"/>
    </row>
    <row r="57" spans="1:20" ht="97.9" customHeight="1" x14ac:dyDescent="0.25">
      <c r="A57" s="211"/>
      <c r="B57" s="15"/>
      <c r="C57" s="11"/>
      <c r="D57" s="11"/>
      <c r="E57" s="11"/>
      <c r="F57" s="11"/>
      <c r="G57" s="11"/>
      <c r="H57" s="11"/>
      <c r="I57" s="11"/>
      <c r="J57" s="11"/>
      <c r="K57" s="11"/>
      <c r="L57" s="11"/>
      <c r="M57" s="11"/>
      <c r="N57" s="11" t="s">
        <v>253</v>
      </c>
      <c r="O57" s="145"/>
      <c r="P57" s="191"/>
      <c r="Q57" s="31">
        <v>245.35</v>
      </c>
      <c r="R57" s="206"/>
    </row>
    <row r="58" spans="1:20" ht="97.9" customHeight="1" x14ac:dyDescent="0.25">
      <c r="A58" s="211"/>
      <c r="B58" s="15"/>
      <c r="C58" s="11"/>
      <c r="D58" s="11"/>
      <c r="E58" s="11"/>
      <c r="F58" s="11"/>
      <c r="G58" s="11"/>
      <c r="H58" s="11"/>
      <c r="I58" s="11"/>
      <c r="J58" s="11"/>
      <c r="K58" s="11"/>
      <c r="L58" s="11"/>
      <c r="M58" s="11"/>
      <c r="N58" s="11" t="s">
        <v>256</v>
      </c>
      <c r="O58" s="145"/>
      <c r="P58" s="191"/>
      <c r="Q58" s="89">
        <v>245.35</v>
      </c>
      <c r="R58" s="206"/>
    </row>
    <row r="59" spans="1:20" ht="76.900000000000006" customHeight="1" x14ac:dyDescent="0.25">
      <c r="A59" s="211"/>
      <c r="B59" s="15"/>
      <c r="C59" s="11"/>
      <c r="D59" s="11"/>
      <c r="E59" s="11"/>
      <c r="F59" s="11"/>
      <c r="G59" s="11"/>
      <c r="H59" s="11"/>
      <c r="I59" s="11"/>
      <c r="J59" s="11"/>
      <c r="K59" s="11"/>
      <c r="L59" s="11"/>
      <c r="M59" s="11"/>
      <c r="N59" s="11" t="s">
        <v>253</v>
      </c>
      <c r="O59" s="11" t="s">
        <v>207</v>
      </c>
      <c r="P59" s="19">
        <v>0.03</v>
      </c>
      <c r="Q59" s="89">
        <v>490.7</v>
      </c>
      <c r="R59" s="206"/>
    </row>
    <row r="60" spans="1:20" ht="73.150000000000006" customHeight="1" x14ac:dyDescent="0.25">
      <c r="A60" s="211"/>
      <c r="B60" s="15"/>
      <c r="C60" s="11"/>
      <c r="D60" s="11"/>
      <c r="E60" s="11"/>
      <c r="F60" s="11"/>
      <c r="G60" s="11"/>
      <c r="H60" s="11"/>
      <c r="I60" s="11"/>
      <c r="J60" s="11"/>
      <c r="K60" s="11"/>
      <c r="L60" s="11"/>
      <c r="M60" s="11"/>
      <c r="N60" s="11" t="s">
        <v>253</v>
      </c>
      <c r="O60" s="11" t="s">
        <v>25</v>
      </c>
      <c r="P60" s="19" t="s">
        <v>232</v>
      </c>
      <c r="Q60" s="89">
        <v>2518.9299999999998</v>
      </c>
      <c r="R60" s="206"/>
    </row>
    <row r="61" spans="1:20" ht="78.599999999999994" customHeight="1" x14ac:dyDescent="0.25">
      <c r="A61" s="211"/>
      <c r="B61" s="15"/>
      <c r="C61" s="11"/>
      <c r="D61" s="11"/>
      <c r="E61" s="11"/>
      <c r="F61" s="11"/>
      <c r="G61" s="11"/>
      <c r="H61" s="11"/>
      <c r="I61" s="11"/>
      <c r="J61" s="11"/>
      <c r="K61" s="11"/>
      <c r="L61" s="11"/>
      <c r="M61" s="11"/>
      <c r="N61" s="11" t="s">
        <v>253</v>
      </c>
      <c r="O61" s="145" t="s">
        <v>194</v>
      </c>
      <c r="P61" s="19" t="s">
        <v>233</v>
      </c>
      <c r="Q61" s="89">
        <v>539.77</v>
      </c>
      <c r="R61" s="206"/>
    </row>
    <row r="62" spans="1:20" ht="78" customHeight="1" x14ac:dyDescent="0.25">
      <c r="A62" s="211"/>
      <c r="B62" s="15"/>
      <c r="C62" s="11"/>
      <c r="D62" s="11"/>
      <c r="E62" s="11"/>
      <c r="F62" s="11"/>
      <c r="G62" s="11"/>
      <c r="H62" s="11"/>
      <c r="I62" s="11"/>
      <c r="J62" s="11"/>
      <c r="K62" s="11"/>
      <c r="L62" s="11"/>
      <c r="M62" s="11"/>
      <c r="N62" s="11" t="s">
        <v>255</v>
      </c>
      <c r="O62" s="145"/>
      <c r="P62" s="191" t="s">
        <v>234</v>
      </c>
      <c r="Q62" s="89">
        <v>179.92</v>
      </c>
      <c r="R62" s="206"/>
    </row>
    <row r="63" spans="1:20" ht="75" customHeight="1" x14ac:dyDescent="0.25">
      <c r="A63" s="211"/>
      <c r="B63" s="15"/>
      <c r="C63" s="11"/>
      <c r="D63" s="11"/>
      <c r="E63" s="11"/>
      <c r="F63" s="11"/>
      <c r="G63" s="11"/>
      <c r="H63" s="11"/>
      <c r="I63" s="11"/>
      <c r="J63" s="11"/>
      <c r="K63" s="11"/>
      <c r="L63" s="11"/>
      <c r="M63" s="11"/>
      <c r="N63" s="11" t="s">
        <v>253</v>
      </c>
      <c r="O63" s="145"/>
      <c r="P63" s="191"/>
      <c r="Q63" s="89">
        <v>179.92</v>
      </c>
      <c r="R63" s="206"/>
    </row>
    <row r="64" spans="1:20" ht="65.45" customHeight="1" x14ac:dyDescent="0.25">
      <c r="A64" s="211"/>
      <c r="B64" s="15"/>
      <c r="C64" s="11"/>
      <c r="D64" s="11"/>
      <c r="E64" s="11"/>
      <c r="F64" s="11"/>
      <c r="G64" s="11"/>
      <c r="H64" s="11"/>
      <c r="I64" s="11"/>
      <c r="J64" s="11"/>
      <c r="K64" s="11"/>
      <c r="L64" s="11"/>
      <c r="M64" s="11"/>
      <c r="N64" s="11" t="s">
        <v>256</v>
      </c>
      <c r="O64" s="145"/>
      <c r="P64" s="191"/>
      <c r="Q64" s="89">
        <v>179.92</v>
      </c>
      <c r="R64" s="206"/>
    </row>
    <row r="65" spans="1:18" ht="30" x14ac:dyDescent="0.25">
      <c r="A65" s="211"/>
      <c r="B65" s="15"/>
      <c r="C65" s="11"/>
      <c r="D65" s="11"/>
      <c r="E65" s="11"/>
      <c r="F65" s="11"/>
      <c r="G65" s="11"/>
      <c r="H65" s="11"/>
      <c r="I65" s="11"/>
      <c r="J65" s="11"/>
      <c r="K65" s="11"/>
      <c r="L65" s="11"/>
      <c r="M65" s="11"/>
      <c r="N65" s="11" t="s">
        <v>256</v>
      </c>
      <c r="O65" s="145" t="s">
        <v>36</v>
      </c>
      <c r="P65" s="19" t="s">
        <v>235</v>
      </c>
      <c r="Q65" s="89">
        <v>706.6</v>
      </c>
      <c r="R65" s="206"/>
    </row>
    <row r="66" spans="1:18" ht="84" customHeight="1" x14ac:dyDescent="0.25">
      <c r="A66" s="211"/>
      <c r="B66" s="15"/>
      <c r="C66" s="11"/>
      <c r="D66" s="11"/>
      <c r="E66" s="11"/>
      <c r="F66" s="11"/>
      <c r="G66" s="11"/>
      <c r="H66" s="11"/>
      <c r="I66" s="11"/>
      <c r="J66" s="11"/>
      <c r="K66" s="11"/>
      <c r="L66" s="11"/>
      <c r="M66" s="11"/>
      <c r="N66" s="11" t="s">
        <v>253</v>
      </c>
      <c r="O66" s="145"/>
      <c r="P66" s="19" t="s">
        <v>236</v>
      </c>
      <c r="Q66" s="89">
        <v>863.63</v>
      </c>
      <c r="R66" s="206"/>
    </row>
    <row r="67" spans="1:18" ht="30" x14ac:dyDescent="0.25">
      <c r="A67" s="211"/>
      <c r="B67" s="15"/>
      <c r="C67" s="11"/>
      <c r="D67" s="11"/>
      <c r="E67" s="11"/>
      <c r="F67" s="11"/>
      <c r="G67" s="11"/>
      <c r="H67" s="11"/>
      <c r="I67" s="11"/>
      <c r="J67" s="11"/>
      <c r="K67" s="11"/>
      <c r="L67" s="11"/>
      <c r="M67" s="11"/>
      <c r="N67" s="11" t="s">
        <v>256</v>
      </c>
      <c r="O67" s="145" t="s">
        <v>196</v>
      </c>
      <c r="P67" s="19" t="s">
        <v>237</v>
      </c>
      <c r="Q67" s="89">
        <v>618.28</v>
      </c>
      <c r="R67" s="206"/>
    </row>
    <row r="68" spans="1:18" ht="84.6" customHeight="1" thickBot="1" x14ac:dyDescent="0.3">
      <c r="A68" s="212"/>
      <c r="B68" s="17"/>
      <c r="C68" s="12"/>
      <c r="D68" s="12"/>
      <c r="E68" s="12"/>
      <c r="F68" s="12"/>
      <c r="G68" s="12"/>
      <c r="H68" s="12"/>
      <c r="I68" s="12"/>
      <c r="J68" s="12"/>
      <c r="K68" s="12"/>
      <c r="L68" s="12"/>
      <c r="M68" s="12"/>
      <c r="N68" s="11" t="s">
        <v>253</v>
      </c>
      <c r="O68" s="146"/>
      <c r="P68" s="20" t="s">
        <v>238</v>
      </c>
      <c r="Q68" s="90">
        <v>755.67</v>
      </c>
      <c r="R68" s="207"/>
    </row>
    <row r="69" spans="1:18" x14ac:dyDescent="0.25">
      <c r="J69" s="39"/>
      <c r="N69" s="10"/>
      <c r="R69" s="119"/>
    </row>
    <row r="70" spans="1:18" x14ac:dyDescent="0.25">
      <c r="J70" s="39"/>
      <c r="R70" s="120">
        <f>SUM(R5:R68)</f>
        <v>110052.73000000001</v>
      </c>
    </row>
    <row r="71" spans="1:18" ht="15.75" thickBot="1" x14ac:dyDescent="0.3">
      <c r="J71" s="39"/>
      <c r="R71" s="112"/>
    </row>
    <row r="72" spans="1:18" x14ac:dyDescent="0.25">
      <c r="J72" s="39"/>
    </row>
    <row r="73" spans="1:18" x14ac:dyDescent="0.25">
      <c r="J73" s="39"/>
    </row>
    <row r="74" spans="1:18" x14ac:dyDescent="0.25">
      <c r="J74" s="39"/>
    </row>
    <row r="75" spans="1:18" x14ac:dyDescent="0.25">
      <c r="J75" s="39"/>
    </row>
    <row r="76" spans="1:18" x14ac:dyDescent="0.25">
      <c r="J76" s="39"/>
    </row>
    <row r="77" spans="1:18" x14ac:dyDescent="0.25">
      <c r="J77" s="39"/>
    </row>
    <row r="78" spans="1:18" x14ac:dyDescent="0.25">
      <c r="J78" s="39"/>
    </row>
    <row r="79" spans="1:18" x14ac:dyDescent="0.25">
      <c r="J79" s="39"/>
    </row>
    <row r="80" spans="1:18" x14ac:dyDescent="0.25">
      <c r="J80" s="39"/>
    </row>
    <row r="81" spans="18:18" s="39" customFormat="1" x14ac:dyDescent="0.25">
      <c r="R81" s="71"/>
    </row>
    <row r="82" spans="18:18" s="39" customFormat="1" x14ac:dyDescent="0.25">
      <c r="R82" s="71"/>
    </row>
    <row r="83" spans="18:18" s="39" customFormat="1" x14ac:dyDescent="0.25">
      <c r="R83" s="71"/>
    </row>
    <row r="84" spans="18:18" s="39" customFormat="1" x14ac:dyDescent="0.25">
      <c r="R84" s="71"/>
    </row>
    <row r="85" spans="18:18" s="39" customFormat="1" x14ac:dyDescent="0.25">
      <c r="R85" s="71"/>
    </row>
    <row r="86" spans="18:18" s="39" customFormat="1" x14ac:dyDescent="0.25">
      <c r="R86" s="71"/>
    </row>
  </sheetData>
  <sheetProtection algorithmName="SHA-512" hashValue="n2v6Rfu4ddwWGAHdZIpS059pRx7OpRKels41EeZD7TVRRhqfbBfSBPgM8355I03tJ+Lv2MgrkDJtxC0flDZUoA==" saltValue="wQGLL4ZBUUS08QmWokKZMw==" spinCount="100000" sheet="1" objects="1" scenarios="1"/>
  <mergeCells count="43">
    <mergeCell ref="R54:R68"/>
    <mergeCell ref="L5:L6"/>
    <mergeCell ref="M5:M6"/>
    <mergeCell ref="R5:R21"/>
    <mergeCell ref="L22:L23"/>
    <mergeCell ref="M22:M23"/>
    <mergeCell ref="R22:R38"/>
    <mergeCell ref="O23:O26"/>
    <mergeCell ref="O33:O35"/>
    <mergeCell ref="P33:P35"/>
    <mergeCell ref="P30:P32"/>
    <mergeCell ref="O6:O9"/>
    <mergeCell ref="P13:P15"/>
    <mergeCell ref="O16:O18"/>
    <mergeCell ref="P16:P18"/>
    <mergeCell ref="O19:O21"/>
    <mergeCell ref="A3:J3"/>
    <mergeCell ref="A5:A68"/>
    <mergeCell ref="L39:L40"/>
    <mergeCell ref="M39:M40"/>
    <mergeCell ref="L54:L55"/>
    <mergeCell ref="M54:M55"/>
    <mergeCell ref="T47:T50"/>
    <mergeCell ref="P47:P49"/>
    <mergeCell ref="O36:O38"/>
    <mergeCell ref="P36:P38"/>
    <mergeCell ref="O40:O43"/>
    <mergeCell ref="O50:O51"/>
    <mergeCell ref="R39:R53"/>
    <mergeCell ref="O67:O68"/>
    <mergeCell ref="P7:P9"/>
    <mergeCell ref="O12:O15"/>
    <mergeCell ref="P24:P26"/>
    <mergeCell ref="O29:O32"/>
    <mergeCell ref="P41:P43"/>
    <mergeCell ref="O46:O49"/>
    <mergeCell ref="P56:P58"/>
    <mergeCell ref="O61:O64"/>
    <mergeCell ref="O55:O58"/>
    <mergeCell ref="P62:P64"/>
    <mergeCell ref="O65:O66"/>
    <mergeCell ref="P19:P21"/>
    <mergeCell ref="O52:O53"/>
  </mergeCells>
  <printOptions gridLines="1"/>
  <pageMargins left="0.25" right="0.25" top="0.75" bottom="0.75" header="0.3" footer="0.3"/>
  <pageSetup paperSize="9" scale="1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3444-F7D2-415B-AC0F-21C2A4A433CB}">
  <sheetPr codeName="Foglio4">
    <pageSetUpPr fitToPage="1"/>
  </sheetPr>
  <dimension ref="A1:R130"/>
  <sheetViews>
    <sheetView topLeftCell="A58" zoomScale="70" zoomScaleNormal="70" workbookViewId="0">
      <selection activeCell="S65" sqref="A5:S65"/>
    </sheetView>
  </sheetViews>
  <sheetFormatPr defaultColWidth="8.85546875" defaultRowHeight="15" x14ac:dyDescent="0.25"/>
  <cols>
    <col min="1" max="1" width="24.7109375" style="39" customWidth="1"/>
    <col min="2" max="2" width="48.140625" style="39" customWidth="1"/>
    <col min="3" max="3" width="23.42578125" style="39" customWidth="1"/>
    <col min="4" max="4" width="23.28515625" style="39" customWidth="1"/>
    <col min="5" max="5" width="18.28515625" style="39" hidden="1" customWidth="1"/>
    <col min="6" max="6" width="9.140625" style="39" hidden="1" customWidth="1"/>
    <col min="7" max="7" width="0.140625" style="39" hidden="1" customWidth="1"/>
    <col min="8" max="8" width="2.42578125" style="39" hidden="1" customWidth="1"/>
    <col min="9" max="9" width="23.7109375" style="39" customWidth="1"/>
    <col min="10" max="10" width="18.42578125" style="7" customWidth="1"/>
    <col min="11" max="11" width="18.140625" style="39" customWidth="1"/>
    <col min="12" max="12" width="26" style="39" customWidth="1"/>
    <col min="13" max="13" width="23.28515625" style="39" customWidth="1"/>
    <col min="14" max="14" width="18.28515625" style="39" customWidth="1"/>
    <col min="15" max="15" width="26.28515625" style="39" customWidth="1"/>
    <col min="16" max="16" width="27.7109375" style="39" customWidth="1"/>
    <col min="17" max="17" width="18.28515625" style="39" customWidth="1"/>
    <col min="18" max="18" width="22.28515625" style="71" customWidth="1"/>
    <col min="19" max="20" width="8.85546875" style="39"/>
    <col min="21" max="21" width="38.140625" style="39" customWidth="1"/>
    <col min="22" max="16384" width="8.8554687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106.15" customHeight="1" thickBot="1" x14ac:dyDescent="0.3">
      <c r="A4" s="77" t="s">
        <v>260</v>
      </c>
      <c r="B4" s="34" t="s">
        <v>15</v>
      </c>
      <c r="C4" s="34" t="s">
        <v>24</v>
      </c>
      <c r="D4" s="33" t="s">
        <v>12</v>
      </c>
      <c r="E4" s="33"/>
      <c r="F4" s="34"/>
      <c r="G4" s="34"/>
      <c r="H4" s="34"/>
      <c r="I4" s="35" t="s">
        <v>13</v>
      </c>
      <c r="J4" s="36">
        <v>0.8</v>
      </c>
      <c r="K4" s="36">
        <v>0.2</v>
      </c>
      <c r="L4" s="36" t="s">
        <v>31</v>
      </c>
      <c r="M4" s="36" t="s">
        <v>32</v>
      </c>
      <c r="N4" s="36" t="s">
        <v>16</v>
      </c>
      <c r="O4" s="36" t="s">
        <v>17</v>
      </c>
      <c r="P4" s="36" t="s">
        <v>18</v>
      </c>
      <c r="Q4" s="36" t="s">
        <v>14</v>
      </c>
      <c r="R4" s="36" t="s">
        <v>20</v>
      </c>
    </row>
    <row r="5" spans="1:18" ht="123.6" customHeight="1" thickBot="1" x14ac:dyDescent="0.3">
      <c r="A5" s="251" t="s">
        <v>3</v>
      </c>
      <c r="B5" s="141" t="s">
        <v>162</v>
      </c>
      <c r="C5" s="223" t="s">
        <v>163</v>
      </c>
      <c r="D5" s="219">
        <v>297614.03000000003</v>
      </c>
      <c r="E5" s="10"/>
      <c r="F5" s="10"/>
      <c r="G5" s="10"/>
      <c r="H5" s="10"/>
      <c r="I5" s="153">
        <v>5952.28</v>
      </c>
      <c r="J5" s="153">
        <f>I5*J4</f>
        <v>4761.8239999999996</v>
      </c>
      <c r="K5" s="153">
        <f>I5*K4</f>
        <v>1190.4559999999999</v>
      </c>
      <c r="L5" s="144" t="s">
        <v>46</v>
      </c>
      <c r="M5" s="221" t="s">
        <v>33</v>
      </c>
      <c r="N5" s="42" t="s">
        <v>261</v>
      </c>
      <c r="O5" s="95" t="s">
        <v>45</v>
      </c>
      <c r="P5" s="42" t="s">
        <v>47</v>
      </c>
      <c r="Q5" s="42">
        <v>0</v>
      </c>
      <c r="R5" s="218">
        <f>SUM(Q5:Q11)</f>
        <v>543.99</v>
      </c>
    </row>
    <row r="6" spans="1:18" ht="100.9" customHeight="1" thickBot="1" x14ac:dyDescent="0.3">
      <c r="A6" s="252"/>
      <c r="B6" s="142"/>
      <c r="C6" s="224"/>
      <c r="D6" s="220"/>
      <c r="E6" s="11"/>
      <c r="F6" s="11"/>
      <c r="G6" s="11"/>
      <c r="H6" s="11"/>
      <c r="I6" s="154"/>
      <c r="J6" s="154"/>
      <c r="K6" s="154"/>
      <c r="L6" s="145"/>
      <c r="M6" s="221"/>
      <c r="N6" s="42" t="s">
        <v>255</v>
      </c>
      <c r="O6" s="95" t="s">
        <v>45</v>
      </c>
      <c r="P6" s="42" t="s">
        <v>48</v>
      </c>
      <c r="Q6" s="42">
        <v>57.14</v>
      </c>
      <c r="R6" s="218"/>
    </row>
    <row r="7" spans="1:18" ht="87" customHeight="1" thickBot="1" x14ac:dyDescent="0.3">
      <c r="A7" s="252"/>
      <c r="B7" s="142"/>
      <c r="C7" s="224"/>
      <c r="D7" s="220"/>
      <c r="E7" s="11"/>
      <c r="F7" s="11"/>
      <c r="G7" s="11"/>
      <c r="H7" s="11"/>
      <c r="I7" s="154"/>
      <c r="J7" s="154"/>
      <c r="K7" s="154"/>
      <c r="L7" s="145"/>
      <c r="M7" s="221"/>
      <c r="N7" s="42" t="s">
        <v>264</v>
      </c>
      <c r="O7" s="95" t="s">
        <v>19</v>
      </c>
      <c r="P7" s="95" t="s">
        <v>164</v>
      </c>
      <c r="Q7" s="42">
        <v>342.85</v>
      </c>
      <c r="R7" s="218"/>
    </row>
    <row r="8" spans="1:18" ht="105" customHeight="1" thickBot="1" x14ac:dyDescent="0.3">
      <c r="A8" s="252"/>
      <c r="B8" s="142"/>
      <c r="C8" s="224"/>
      <c r="D8" s="220"/>
      <c r="E8" s="11"/>
      <c r="F8" s="11"/>
      <c r="G8" s="11"/>
      <c r="H8" s="11"/>
      <c r="I8" s="154"/>
      <c r="J8" s="154"/>
      <c r="K8" s="154"/>
      <c r="L8" s="145"/>
      <c r="M8" s="221"/>
      <c r="N8" s="42" t="s">
        <v>253</v>
      </c>
      <c r="O8" s="95" t="s">
        <v>19</v>
      </c>
      <c r="P8" s="95" t="s">
        <v>165</v>
      </c>
      <c r="Q8" s="42">
        <v>102.85</v>
      </c>
      <c r="R8" s="218"/>
    </row>
    <row r="9" spans="1:18" ht="150" customHeight="1" thickBot="1" x14ac:dyDescent="0.3">
      <c r="A9" s="252"/>
      <c r="B9" s="142"/>
      <c r="C9" s="224"/>
      <c r="D9" s="220"/>
      <c r="E9" s="11"/>
      <c r="F9" s="11"/>
      <c r="G9" s="11"/>
      <c r="H9" s="11"/>
      <c r="I9" s="154"/>
      <c r="J9" s="154"/>
      <c r="K9" s="154"/>
      <c r="L9" s="145"/>
      <c r="M9" s="221"/>
      <c r="N9" s="42" t="s">
        <v>261</v>
      </c>
      <c r="O9" s="95" t="s">
        <v>49</v>
      </c>
      <c r="P9" s="104" t="s">
        <v>166</v>
      </c>
      <c r="Q9" s="42">
        <v>0</v>
      </c>
      <c r="R9" s="218"/>
    </row>
    <row r="10" spans="1:18" ht="104.45" customHeight="1" thickBot="1" x14ac:dyDescent="0.3">
      <c r="A10" s="252"/>
      <c r="B10" s="142"/>
      <c r="C10" s="224"/>
      <c r="D10" s="220"/>
      <c r="E10" s="11"/>
      <c r="F10" s="11"/>
      <c r="G10" s="11"/>
      <c r="H10" s="11"/>
      <c r="I10" s="154"/>
      <c r="J10" s="154"/>
      <c r="K10" s="154"/>
      <c r="L10" s="145"/>
      <c r="M10" s="221"/>
      <c r="N10" s="42" t="s">
        <v>265</v>
      </c>
      <c r="O10" s="95" t="s">
        <v>19</v>
      </c>
      <c r="P10" s="95" t="s">
        <v>167</v>
      </c>
      <c r="Q10" s="42">
        <v>6.85</v>
      </c>
      <c r="R10" s="218"/>
    </row>
    <row r="11" spans="1:18" ht="103.9" customHeight="1" thickBot="1" x14ac:dyDescent="0.3">
      <c r="A11" s="252"/>
      <c r="B11" s="143"/>
      <c r="C11" s="225"/>
      <c r="D11" s="220"/>
      <c r="E11" s="12"/>
      <c r="F11" s="12"/>
      <c r="G11" s="12"/>
      <c r="H11" s="12"/>
      <c r="I11" s="154"/>
      <c r="J11" s="154"/>
      <c r="K11" s="154"/>
      <c r="L11" s="145"/>
      <c r="M11" s="222"/>
      <c r="N11" s="42" t="s">
        <v>264</v>
      </c>
      <c r="O11" s="95" t="s">
        <v>19</v>
      </c>
      <c r="P11" s="95" t="s">
        <v>168</v>
      </c>
      <c r="Q11" s="42">
        <v>34.299999999999997</v>
      </c>
      <c r="R11" s="218"/>
    </row>
    <row r="12" spans="1:18" ht="88.9" customHeight="1" thickBot="1" x14ac:dyDescent="0.3">
      <c r="A12" s="252"/>
      <c r="B12" s="141" t="s">
        <v>169</v>
      </c>
      <c r="C12" s="232" t="s">
        <v>163</v>
      </c>
      <c r="D12" s="219">
        <v>256842.86</v>
      </c>
      <c r="E12" s="11"/>
      <c r="F12" s="11"/>
      <c r="G12" s="11"/>
      <c r="H12" s="11"/>
      <c r="I12" s="227">
        <v>5136.8599999999997</v>
      </c>
      <c r="J12" s="153">
        <v>4109.4799999999996</v>
      </c>
      <c r="K12" s="153">
        <v>1027.3800000000001</v>
      </c>
      <c r="L12" s="144" t="s">
        <v>46</v>
      </c>
      <c r="M12" s="229" t="s">
        <v>50</v>
      </c>
      <c r="N12" s="42" t="s">
        <v>253</v>
      </c>
      <c r="O12" s="95" t="s">
        <v>45</v>
      </c>
      <c r="P12" s="42"/>
      <c r="Q12" s="42">
        <v>0</v>
      </c>
      <c r="R12" s="218">
        <f>SUM(Q12:Q16)</f>
        <v>325.45</v>
      </c>
    </row>
    <row r="13" spans="1:18" ht="97.9" customHeight="1" thickBot="1" x14ac:dyDescent="0.3">
      <c r="A13" s="252"/>
      <c r="B13" s="142"/>
      <c r="C13" s="233"/>
      <c r="D13" s="220"/>
      <c r="E13" s="11"/>
      <c r="F13" s="11"/>
      <c r="G13" s="11"/>
      <c r="H13" s="11"/>
      <c r="I13" s="217"/>
      <c r="J13" s="154"/>
      <c r="K13" s="154"/>
      <c r="L13" s="145"/>
      <c r="M13" s="230"/>
      <c r="N13" s="42" t="s">
        <v>253</v>
      </c>
      <c r="O13" s="95" t="s">
        <v>19</v>
      </c>
      <c r="P13" s="95">
        <v>0.6</v>
      </c>
      <c r="Q13" s="42">
        <v>207.11</v>
      </c>
      <c r="R13" s="218"/>
    </row>
    <row r="14" spans="1:18" ht="98.45" customHeight="1" thickBot="1" x14ac:dyDescent="0.3">
      <c r="A14" s="252"/>
      <c r="B14" s="142"/>
      <c r="C14" s="233"/>
      <c r="D14" s="220"/>
      <c r="E14" s="11"/>
      <c r="F14" s="11"/>
      <c r="G14" s="11"/>
      <c r="H14" s="11"/>
      <c r="I14" s="217"/>
      <c r="J14" s="154"/>
      <c r="K14" s="154"/>
      <c r="L14" s="145"/>
      <c r="M14" s="230"/>
      <c r="N14" s="42" t="s">
        <v>253</v>
      </c>
      <c r="O14" s="95" t="s">
        <v>19</v>
      </c>
      <c r="P14" s="95">
        <v>0.6</v>
      </c>
      <c r="Q14" s="42">
        <v>88.76</v>
      </c>
      <c r="R14" s="218"/>
    </row>
    <row r="15" spans="1:18" ht="97.9" customHeight="1" thickBot="1" x14ac:dyDescent="0.3">
      <c r="A15" s="252"/>
      <c r="B15" s="142"/>
      <c r="C15" s="233"/>
      <c r="D15" s="220"/>
      <c r="E15" s="11"/>
      <c r="F15" s="11"/>
      <c r="G15" s="11"/>
      <c r="H15" s="11"/>
      <c r="I15" s="217"/>
      <c r="J15" s="154"/>
      <c r="K15" s="154"/>
      <c r="L15" s="145"/>
      <c r="M15" s="230"/>
      <c r="N15" s="42" t="s">
        <v>253</v>
      </c>
      <c r="O15" s="95" t="s">
        <v>49</v>
      </c>
      <c r="P15" s="95">
        <v>0.6</v>
      </c>
      <c r="Q15" s="42">
        <v>0</v>
      </c>
      <c r="R15" s="218"/>
    </row>
    <row r="16" spans="1:18" ht="102.6" customHeight="1" thickBot="1" x14ac:dyDescent="0.3">
      <c r="A16" s="252"/>
      <c r="B16" s="142"/>
      <c r="C16" s="234"/>
      <c r="D16" s="226"/>
      <c r="E16" s="12"/>
      <c r="F16" s="12"/>
      <c r="G16" s="12"/>
      <c r="H16" s="12"/>
      <c r="I16" s="228"/>
      <c r="J16" s="189"/>
      <c r="K16" s="189"/>
      <c r="L16" s="146"/>
      <c r="M16" s="231"/>
      <c r="N16" s="42" t="s">
        <v>253</v>
      </c>
      <c r="O16" s="95" t="s">
        <v>19</v>
      </c>
      <c r="P16" s="95">
        <v>0.6</v>
      </c>
      <c r="Q16" s="42">
        <v>29.58</v>
      </c>
      <c r="R16" s="218"/>
    </row>
    <row r="17" spans="1:18" ht="150.6" customHeight="1" thickBot="1" x14ac:dyDescent="0.3">
      <c r="A17" s="252"/>
      <c r="B17" s="222" t="s">
        <v>170</v>
      </c>
      <c r="C17" s="215" t="s">
        <v>43</v>
      </c>
      <c r="D17" s="217" t="s">
        <v>51</v>
      </c>
      <c r="E17" s="11"/>
      <c r="F17" s="11"/>
      <c r="G17" s="11"/>
      <c r="H17" s="11"/>
      <c r="I17" s="153">
        <v>24878.639999999999</v>
      </c>
      <c r="J17" s="153">
        <v>19902.88</v>
      </c>
      <c r="K17" s="153">
        <v>4975.72</v>
      </c>
      <c r="L17" s="241" t="s">
        <v>171</v>
      </c>
      <c r="M17" s="190" t="s">
        <v>50</v>
      </c>
      <c r="N17" s="42" t="s">
        <v>261</v>
      </c>
      <c r="O17" s="95" t="s">
        <v>172</v>
      </c>
      <c r="P17" s="95">
        <v>0.3</v>
      </c>
      <c r="Q17" s="43">
        <v>5970.87</v>
      </c>
      <c r="R17" s="218">
        <f>SUM(Q17:Q25)</f>
        <v>14410.779999999997</v>
      </c>
    </row>
    <row r="18" spans="1:18" ht="104.45" customHeight="1" thickBot="1" x14ac:dyDescent="0.3">
      <c r="A18" s="252"/>
      <c r="B18" s="245"/>
      <c r="C18" s="216"/>
      <c r="D18" s="217"/>
      <c r="E18" s="11"/>
      <c r="F18" s="11"/>
      <c r="G18" s="11"/>
      <c r="H18" s="11"/>
      <c r="I18" s="154"/>
      <c r="J18" s="154"/>
      <c r="K18" s="154"/>
      <c r="L18" s="242"/>
      <c r="M18" s="191"/>
      <c r="N18" s="42" t="s">
        <v>261</v>
      </c>
      <c r="O18" s="95" t="s">
        <v>173</v>
      </c>
      <c r="P18" s="95">
        <v>0.11</v>
      </c>
      <c r="Q18" s="43">
        <v>2189.31</v>
      </c>
      <c r="R18" s="218"/>
    </row>
    <row r="19" spans="1:18" ht="81" customHeight="1" thickBot="1" x14ac:dyDescent="0.3">
      <c r="A19" s="252"/>
      <c r="B19" s="245"/>
      <c r="C19" s="216"/>
      <c r="D19" s="217"/>
      <c r="E19" s="11"/>
      <c r="F19" s="11"/>
      <c r="G19" s="11"/>
      <c r="H19" s="11"/>
      <c r="I19" s="154"/>
      <c r="J19" s="154"/>
      <c r="K19" s="154"/>
      <c r="L19" s="191"/>
      <c r="M19" s="191"/>
      <c r="N19" s="42" t="s">
        <v>253</v>
      </c>
      <c r="O19" s="95" t="s">
        <v>19</v>
      </c>
      <c r="P19" s="95">
        <v>0.6</v>
      </c>
      <c r="Q19" s="43">
        <v>2149.5</v>
      </c>
      <c r="R19" s="237"/>
    </row>
    <row r="20" spans="1:18" ht="88.9" customHeight="1" thickBot="1" x14ac:dyDescent="0.3">
      <c r="A20" s="252"/>
      <c r="B20" s="245"/>
      <c r="C20" s="216"/>
      <c r="D20" s="217"/>
      <c r="E20" s="11"/>
      <c r="F20" s="11"/>
      <c r="G20" s="11"/>
      <c r="H20" s="11"/>
      <c r="I20" s="154"/>
      <c r="J20" s="154"/>
      <c r="K20" s="154"/>
      <c r="L20" s="191"/>
      <c r="M20" s="191"/>
      <c r="N20" s="42" t="s">
        <v>253</v>
      </c>
      <c r="O20" s="95" t="s">
        <v>19</v>
      </c>
      <c r="P20" s="95">
        <v>0.6</v>
      </c>
      <c r="Q20" s="42">
        <v>573.22</v>
      </c>
      <c r="R20" s="237"/>
    </row>
    <row r="21" spans="1:18" ht="97.9" customHeight="1" thickBot="1" x14ac:dyDescent="0.3">
      <c r="A21" s="252"/>
      <c r="B21" s="245"/>
      <c r="C21" s="216"/>
      <c r="D21" s="217"/>
      <c r="E21" s="11"/>
      <c r="F21" s="11"/>
      <c r="G21" s="11"/>
      <c r="H21" s="11"/>
      <c r="I21" s="154"/>
      <c r="J21" s="154"/>
      <c r="K21" s="154"/>
      <c r="L21" s="191"/>
      <c r="M21" s="191"/>
      <c r="N21" s="42" t="s">
        <v>253</v>
      </c>
      <c r="O21" s="95" t="s">
        <v>19</v>
      </c>
      <c r="P21" s="95">
        <v>0.6</v>
      </c>
      <c r="Q21" s="42">
        <v>143.30000000000001</v>
      </c>
      <c r="R21" s="237"/>
    </row>
    <row r="22" spans="1:18" ht="84" customHeight="1" thickBot="1" x14ac:dyDescent="0.3">
      <c r="A22" s="252"/>
      <c r="B22" s="245"/>
      <c r="C22" s="216"/>
      <c r="D22" s="217"/>
      <c r="E22" s="11"/>
      <c r="F22" s="11"/>
      <c r="G22" s="11"/>
      <c r="H22" s="11"/>
      <c r="I22" s="154"/>
      <c r="J22" s="154"/>
      <c r="K22" s="154"/>
      <c r="L22" s="191"/>
      <c r="M22" s="191"/>
      <c r="N22" s="42" t="s">
        <v>261</v>
      </c>
      <c r="O22" s="95" t="s">
        <v>49</v>
      </c>
      <c r="P22" s="95">
        <v>0.6</v>
      </c>
      <c r="Q22" s="43">
        <v>2925.72</v>
      </c>
      <c r="R22" s="237"/>
    </row>
    <row r="23" spans="1:18" ht="100.9" customHeight="1" thickBot="1" x14ac:dyDescent="0.3">
      <c r="A23" s="252"/>
      <c r="B23" s="245"/>
      <c r="C23" s="216"/>
      <c r="D23" s="217"/>
      <c r="E23" s="11"/>
      <c r="F23" s="11"/>
      <c r="G23" s="11"/>
      <c r="H23" s="11"/>
      <c r="I23" s="154"/>
      <c r="J23" s="154"/>
      <c r="K23" s="154"/>
      <c r="L23" s="191"/>
      <c r="M23" s="191"/>
      <c r="N23" s="42" t="s">
        <v>253</v>
      </c>
      <c r="O23" s="95" t="s">
        <v>49</v>
      </c>
      <c r="P23" s="95">
        <v>0.6</v>
      </c>
      <c r="Q23" s="109">
        <v>208.98</v>
      </c>
      <c r="R23" s="237"/>
    </row>
    <row r="24" spans="1:18" ht="88.15" customHeight="1" thickBot="1" x14ac:dyDescent="0.3">
      <c r="A24" s="252"/>
      <c r="B24" s="245"/>
      <c r="C24" s="216"/>
      <c r="D24" s="217"/>
      <c r="E24" s="11"/>
      <c r="F24" s="11"/>
      <c r="G24" s="11"/>
      <c r="H24" s="11"/>
      <c r="I24" s="154"/>
      <c r="J24" s="154"/>
      <c r="K24" s="154"/>
      <c r="L24" s="191"/>
      <c r="M24" s="191"/>
      <c r="N24" s="42" t="s">
        <v>253</v>
      </c>
      <c r="O24" s="95" t="s">
        <v>49</v>
      </c>
      <c r="P24" s="95">
        <v>0.6</v>
      </c>
      <c r="Q24" s="42">
        <v>41.8</v>
      </c>
      <c r="R24" s="237"/>
    </row>
    <row r="25" spans="1:18" ht="102.6" customHeight="1" thickBot="1" x14ac:dyDescent="0.3">
      <c r="A25" s="252"/>
      <c r="B25" s="245"/>
      <c r="C25" s="216"/>
      <c r="D25" s="217"/>
      <c r="E25" s="11"/>
      <c r="F25" s="11"/>
      <c r="G25" s="11"/>
      <c r="H25" s="11"/>
      <c r="I25" s="154"/>
      <c r="J25" s="154"/>
      <c r="K25" s="154"/>
      <c r="L25" s="191"/>
      <c r="M25" s="191"/>
      <c r="N25" s="42" t="s">
        <v>253</v>
      </c>
      <c r="O25" s="95" t="s">
        <v>49</v>
      </c>
      <c r="P25" s="95">
        <v>0.6</v>
      </c>
      <c r="Q25" s="42">
        <v>208.08</v>
      </c>
      <c r="R25" s="237"/>
    </row>
    <row r="26" spans="1:18" ht="101.45" customHeight="1" thickBot="1" x14ac:dyDescent="0.3">
      <c r="A26" s="252"/>
      <c r="B26" s="223" t="s">
        <v>174</v>
      </c>
      <c r="C26" s="238" t="s">
        <v>22</v>
      </c>
      <c r="D26" s="215">
        <v>400840</v>
      </c>
      <c r="E26" s="101"/>
      <c r="F26" s="13"/>
      <c r="G26" s="13"/>
      <c r="H26" s="13"/>
      <c r="I26" s="240">
        <v>8016.8</v>
      </c>
      <c r="J26" s="240">
        <f>I26*J4</f>
        <v>6413.4400000000005</v>
      </c>
      <c r="K26" s="240">
        <f>I26*K4</f>
        <v>1603.3600000000001</v>
      </c>
      <c r="L26" s="235" t="s">
        <v>175</v>
      </c>
      <c r="M26" s="235" t="s">
        <v>44</v>
      </c>
      <c r="N26" s="42" t="s">
        <v>253</v>
      </c>
      <c r="O26" s="95" t="s">
        <v>176</v>
      </c>
      <c r="P26" s="95">
        <v>0.3</v>
      </c>
      <c r="Q26" s="107">
        <v>0</v>
      </c>
      <c r="R26" s="110"/>
    </row>
    <row r="27" spans="1:18" ht="84" customHeight="1" thickBot="1" x14ac:dyDescent="0.3">
      <c r="A27" s="252"/>
      <c r="B27" s="224"/>
      <c r="C27" s="216"/>
      <c r="D27" s="216"/>
      <c r="E27" s="11"/>
      <c r="F27" s="11"/>
      <c r="G27" s="11"/>
      <c r="H27" s="11"/>
      <c r="I27" s="154"/>
      <c r="J27" s="154"/>
      <c r="K27" s="154"/>
      <c r="L27" s="191"/>
      <c r="M27" s="191"/>
      <c r="N27" s="42" t="s">
        <v>253</v>
      </c>
      <c r="O27" s="95" t="s">
        <v>45</v>
      </c>
      <c r="P27" s="95">
        <v>0.22</v>
      </c>
      <c r="Q27" s="108">
        <v>1410.96</v>
      </c>
      <c r="R27" s="243">
        <f>SUM(Q27:Q30)</f>
        <v>3681.3</v>
      </c>
    </row>
    <row r="28" spans="1:18" ht="81.599999999999994" customHeight="1" thickBot="1" x14ac:dyDescent="0.3">
      <c r="A28" s="252"/>
      <c r="B28" s="224"/>
      <c r="C28" s="216"/>
      <c r="D28" s="216"/>
      <c r="E28" s="11"/>
      <c r="F28" s="11"/>
      <c r="G28" s="11"/>
      <c r="H28" s="11"/>
      <c r="I28" s="154"/>
      <c r="J28" s="154"/>
      <c r="K28" s="154"/>
      <c r="L28" s="191"/>
      <c r="M28" s="191"/>
      <c r="N28" s="42" t="s">
        <v>261</v>
      </c>
      <c r="O28" s="42" t="s">
        <v>19</v>
      </c>
      <c r="P28" s="95">
        <v>0.21</v>
      </c>
      <c r="Q28" s="108">
        <v>1042.82</v>
      </c>
      <c r="R28" s="244"/>
    </row>
    <row r="29" spans="1:18" ht="85.9" customHeight="1" thickBot="1" x14ac:dyDescent="0.3">
      <c r="A29" s="252"/>
      <c r="B29" s="224"/>
      <c r="C29" s="216"/>
      <c r="D29" s="216"/>
      <c r="E29" s="11"/>
      <c r="F29" s="11"/>
      <c r="G29" s="11"/>
      <c r="H29" s="11"/>
      <c r="I29" s="154"/>
      <c r="J29" s="154"/>
      <c r="K29" s="154"/>
      <c r="L29" s="191"/>
      <c r="M29" s="191"/>
      <c r="N29" s="42" t="s">
        <v>255</v>
      </c>
      <c r="O29" s="42" t="s">
        <v>19</v>
      </c>
      <c r="P29" s="95">
        <v>0.21</v>
      </c>
      <c r="Q29" s="108">
        <v>613.76</v>
      </c>
      <c r="R29" s="244"/>
    </row>
    <row r="30" spans="1:18" ht="85.9" customHeight="1" thickBot="1" x14ac:dyDescent="0.3">
      <c r="A30" s="252"/>
      <c r="B30" s="225"/>
      <c r="C30" s="239"/>
      <c r="D30" s="216"/>
      <c r="E30" s="11"/>
      <c r="F30" s="11"/>
      <c r="G30" s="11"/>
      <c r="H30" s="11"/>
      <c r="I30" s="154"/>
      <c r="J30" s="154"/>
      <c r="K30" s="154"/>
      <c r="L30" s="191"/>
      <c r="M30" s="191"/>
      <c r="N30" s="42" t="s">
        <v>255</v>
      </c>
      <c r="O30" s="42" t="s">
        <v>19</v>
      </c>
      <c r="P30" s="95">
        <v>0.21</v>
      </c>
      <c r="Q30" s="108">
        <v>613.76</v>
      </c>
      <c r="R30" s="244"/>
    </row>
    <row r="31" spans="1:18" ht="88.15" customHeight="1" thickBot="1" x14ac:dyDescent="0.3">
      <c r="A31" s="252"/>
      <c r="B31" s="222" t="s">
        <v>177</v>
      </c>
      <c r="C31" s="141" t="s">
        <v>43</v>
      </c>
      <c r="D31" s="176" t="s">
        <v>178</v>
      </c>
      <c r="E31" s="102"/>
      <c r="F31" s="102"/>
      <c r="G31" s="102"/>
      <c r="H31" s="102"/>
      <c r="I31" s="176">
        <v>13007.29</v>
      </c>
      <c r="J31" s="176">
        <v>10405.83</v>
      </c>
      <c r="K31" s="176">
        <v>2081.16</v>
      </c>
      <c r="L31" s="248" t="s">
        <v>171</v>
      </c>
      <c r="M31" s="235" t="s">
        <v>50</v>
      </c>
      <c r="N31" s="42" t="s">
        <v>253</v>
      </c>
      <c r="O31" s="95" t="s">
        <v>172</v>
      </c>
      <c r="P31" s="95">
        <v>0.3</v>
      </c>
      <c r="Q31" s="43">
        <v>3121.75</v>
      </c>
      <c r="R31" s="218">
        <f t="shared" ref="R31" si="0">SUM(Q31:Q39)</f>
        <v>7622.26</v>
      </c>
    </row>
    <row r="32" spans="1:18" ht="97.15" customHeight="1" thickBot="1" x14ac:dyDescent="0.3">
      <c r="A32" s="252"/>
      <c r="B32" s="245"/>
      <c r="C32" s="142"/>
      <c r="D32" s="246"/>
      <c r="E32" s="11"/>
      <c r="F32" s="11"/>
      <c r="G32" s="11"/>
      <c r="H32" s="11"/>
      <c r="I32" s="246"/>
      <c r="J32" s="246"/>
      <c r="K32" s="246"/>
      <c r="L32" s="249"/>
      <c r="M32" s="191"/>
      <c r="N32" s="105" t="s">
        <v>264</v>
      </c>
      <c r="O32" s="95" t="s">
        <v>19</v>
      </c>
      <c r="P32" s="95">
        <v>0.6</v>
      </c>
      <c r="Q32" s="43">
        <v>1123.83</v>
      </c>
      <c r="R32" s="237"/>
    </row>
    <row r="33" spans="1:18" ht="82.9" customHeight="1" thickBot="1" x14ac:dyDescent="0.3">
      <c r="A33" s="252"/>
      <c r="B33" s="245"/>
      <c r="C33" s="142"/>
      <c r="D33" s="246"/>
      <c r="E33" s="11"/>
      <c r="F33" s="11"/>
      <c r="G33" s="11"/>
      <c r="H33" s="11"/>
      <c r="I33" s="246"/>
      <c r="J33" s="246"/>
      <c r="K33" s="246"/>
      <c r="L33" s="249"/>
      <c r="M33" s="191"/>
      <c r="N33" s="105" t="s">
        <v>264</v>
      </c>
      <c r="O33" s="95" t="s">
        <v>19</v>
      </c>
      <c r="P33" s="95">
        <v>0.6</v>
      </c>
      <c r="Q33" s="42">
        <v>299.69</v>
      </c>
      <c r="R33" s="237"/>
    </row>
    <row r="34" spans="1:18" ht="113.45" customHeight="1" thickBot="1" x14ac:dyDescent="0.3">
      <c r="A34" s="252"/>
      <c r="B34" s="245"/>
      <c r="C34" s="142"/>
      <c r="D34" s="246"/>
      <c r="E34" s="11"/>
      <c r="F34" s="11"/>
      <c r="G34" s="11"/>
      <c r="H34" s="11"/>
      <c r="I34" s="246"/>
      <c r="J34" s="246"/>
      <c r="K34" s="246"/>
      <c r="L34" s="249"/>
      <c r="M34" s="191"/>
      <c r="N34" s="105" t="s">
        <v>264</v>
      </c>
      <c r="O34" s="95" t="s">
        <v>19</v>
      </c>
      <c r="P34" s="95">
        <v>0.6</v>
      </c>
      <c r="Q34" s="42">
        <v>74.92</v>
      </c>
      <c r="R34" s="237"/>
    </row>
    <row r="35" spans="1:18" ht="85.15" customHeight="1" thickBot="1" x14ac:dyDescent="0.3">
      <c r="A35" s="252"/>
      <c r="B35" s="245"/>
      <c r="C35" s="142"/>
      <c r="D35" s="246"/>
      <c r="E35" s="11"/>
      <c r="F35" s="11"/>
      <c r="G35" s="11"/>
      <c r="H35" s="11"/>
      <c r="I35" s="246"/>
      <c r="J35" s="246"/>
      <c r="K35" s="246"/>
      <c r="L35" s="249"/>
      <c r="M35" s="191"/>
      <c r="N35" s="42" t="s">
        <v>261</v>
      </c>
      <c r="O35" s="106" t="s">
        <v>179</v>
      </c>
      <c r="P35" s="95" t="s">
        <v>180</v>
      </c>
      <c r="Q35" s="42">
        <v>1144.6400000000001</v>
      </c>
      <c r="R35" s="237"/>
    </row>
    <row r="36" spans="1:18" ht="103.9" customHeight="1" thickBot="1" x14ac:dyDescent="0.3">
      <c r="A36" s="252"/>
      <c r="B36" s="245"/>
      <c r="C36" s="142"/>
      <c r="D36" s="246"/>
      <c r="E36" s="11"/>
      <c r="F36" s="11"/>
      <c r="G36" s="11"/>
      <c r="H36" s="11"/>
      <c r="I36" s="246"/>
      <c r="J36" s="246"/>
      <c r="K36" s="246"/>
      <c r="L36" s="249"/>
      <c r="M36" s="191"/>
      <c r="N36" s="42" t="s">
        <v>261</v>
      </c>
      <c r="O36" s="95" t="s">
        <v>49</v>
      </c>
      <c r="P36" s="95">
        <v>0.6</v>
      </c>
      <c r="Q36" s="43">
        <v>1529.65</v>
      </c>
      <c r="R36" s="237"/>
    </row>
    <row r="37" spans="1:18" ht="115.9" customHeight="1" thickBot="1" x14ac:dyDescent="0.3">
      <c r="A37" s="252"/>
      <c r="B37" s="245"/>
      <c r="C37" s="142"/>
      <c r="D37" s="246"/>
      <c r="E37" s="11"/>
      <c r="F37" s="11"/>
      <c r="G37" s="11"/>
      <c r="H37" s="11"/>
      <c r="I37" s="246"/>
      <c r="J37" s="246"/>
      <c r="K37" s="246"/>
      <c r="L37" s="249"/>
      <c r="M37" s="191"/>
      <c r="N37" s="42" t="s">
        <v>264</v>
      </c>
      <c r="O37" s="95" t="s">
        <v>49</v>
      </c>
      <c r="P37" s="95">
        <v>0.6</v>
      </c>
      <c r="Q37" s="96">
        <v>109.26</v>
      </c>
      <c r="R37" s="237"/>
    </row>
    <row r="38" spans="1:18" ht="103.9" customHeight="1" thickBot="1" x14ac:dyDescent="0.3">
      <c r="A38" s="252"/>
      <c r="B38" s="245"/>
      <c r="C38" s="142"/>
      <c r="D38" s="246"/>
      <c r="E38" s="11"/>
      <c r="F38" s="11"/>
      <c r="G38" s="11"/>
      <c r="H38" s="11"/>
      <c r="I38" s="246"/>
      <c r="J38" s="246"/>
      <c r="K38" s="246"/>
      <c r="L38" s="249"/>
      <c r="M38" s="191"/>
      <c r="N38" s="42" t="s">
        <v>264</v>
      </c>
      <c r="O38" s="95" t="s">
        <v>49</v>
      </c>
      <c r="P38" s="95">
        <v>0.6</v>
      </c>
      <c r="Q38" s="42">
        <v>109.26</v>
      </c>
      <c r="R38" s="237"/>
    </row>
    <row r="39" spans="1:18" ht="109.9" customHeight="1" thickBot="1" x14ac:dyDescent="0.3">
      <c r="A39" s="252"/>
      <c r="B39" s="245"/>
      <c r="C39" s="142"/>
      <c r="D39" s="247"/>
      <c r="E39" s="103"/>
      <c r="F39" s="103"/>
      <c r="G39" s="103"/>
      <c r="H39" s="103"/>
      <c r="I39" s="247"/>
      <c r="J39" s="247"/>
      <c r="K39" s="247"/>
      <c r="L39" s="250"/>
      <c r="M39" s="236"/>
      <c r="N39" s="42" t="s">
        <v>264</v>
      </c>
      <c r="O39" s="95" t="s">
        <v>49</v>
      </c>
      <c r="P39" s="95">
        <v>0.6</v>
      </c>
      <c r="Q39" s="42">
        <v>109.26</v>
      </c>
      <c r="R39" s="237"/>
    </row>
    <row r="40" spans="1:18" ht="95.45" customHeight="1" thickBot="1" x14ac:dyDescent="0.3">
      <c r="A40" s="252"/>
      <c r="B40" s="222" t="s">
        <v>181</v>
      </c>
      <c r="C40" s="141" t="s">
        <v>76</v>
      </c>
      <c r="D40" s="176" t="s">
        <v>182</v>
      </c>
      <c r="E40" s="11"/>
      <c r="F40" s="11"/>
      <c r="G40" s="11"/>
      <c r="H40" s="11"/>
      <c r="I40" s="154">
        <v>166968.48000000001</v>
      </c>
      <c r="J40" s="154">
        <v>133574.78</v>
      </c>
      <c r="K40" s="154">
        <v>33393.699999999997</v>
      </c>
      <c r="L40" s="242" t="s">
        <v>183</v>
      </c>
      <c r="M40" s="191" t="s">
        <v>50</v>
      </c>
      <c r="N40" s="42" t="s">
        <v>253</v>
      </c>
      <c r="O40" s="95" t="s">
        <v>184</v>
      </c>
      <c r="P40" s="95" t="s">
        <v>185</v>
      </c>
      <c r="Q40" s="43">
        <v>6411.58</v>
      </c>
      <c r="R40" s="218">
        <f t="shared" ref="R40" si="1">SUM(Q40:Q50)</f>
        <v>42672.95</v>
      </c>
    </row>
    <row r="41" spans="1:18" ht="110.45" customHeight="1" thickBot="1" x14ac:dyDescent="0.3">
      <c r="A41" s="252"/>
      <c r="B41" s="245"/>
      <c r="C41" s="142"/>
      <c r="D41" s="246"/>
      <c r="E41" s="11"/>
      <c r="F41" s="11"/>
      <c r="G41" s="11"/>
      <c r="H41" s="11"/>
      <c r="I41" s="154"/>
      <c r="J41" s="154"/>
      <c r="K41" s="154"/>
      <c r="L41" s="242"/>
      <c r="M41" s="191"/>
      <c r="N41" s="42" t="s">
        <v>262</v>
      </c>
      <c r="O41" s="95" t="s">
        <v>45</v>
      </c>
      <c r="P41" s="95">
        <v>0.2</v>
      </c>
      <c r="Q41" s="43">
        <v>1602.89</v>
      </c>
      <c r="R41" s="218"/>
    </row>
    <row r="42" spans="1:18" ht="104.45" customHeight="1" thickBot="1" x14ac:dyDescent="0.3">
      <c r="A42" s="252"/>
      <c r="B42" s="245"/>
      <c r="C42" s="142"/>
      <c r="D42" s="246"/>
      <c r="E42" s="11"/>
      <c r="F42" s="11"/>
      <c r="G42" s="11"/>
      <c r="H42" s="11"/>
      <c r="I42" s="154"/>
      <c r="J42" s="154"/>
      <c r="K42" s="154"/>
      <c r="L42" s="242"/>
      <c r="M42" s="191"/>
      <c r="N42" s="42" t="s">
        <v>264</v>
      </c>
      <c r="O42" s="95" t="s">
        <v>179</v>
      </c>
      <c r="P42" s="95" t="s">
        <v>186</v>
      </c>
      <c r="Q42" s="43">
        <v>10935.62</v>
      </c>
      <c r="R42" s="218"/>
    </row>
    <row r="43" spans="1:18" ht="97.9" customHeight="1" thickBot="1" x14ac:dyDescent="0.3">
      <c r="A43" s="252"/>
      <c r="B43" s="245"/>
      <c r="C43" s="142"/>
      <c r="D43" s="246"/>
      <c r="E43" s="11"/>
      <c r="F43" s="11"/>
      <c r="G43" s="11"/>
      <c r="H43" s="11"/>
      <c r="I43" s="154"/>
      <c r="J43" s="154"/>
      <c r="K43" s="154"/>
      <c r="L43" s="191"/>
      <c r="M43" s="191"/>
      <c r="N43" s="42" t="s">
        <v>264</v>
      </c>
      <c r="O43" s="95" t="s">
        <v>19</v>
      </c>
      <c r="P43" s="95">
        <v>0.55000000000000004</v>
      </c>
      <c r="Q43" s="43">
        <v>10579.12</v>
      </c>
      <c r="R43" s="237"/>
    </row>
    <row r="44" spans="1:18" ht="88.9" customHeight="1" thickBot="1" x14ac:dyDescent="0.3">
      <c r="A44" s="252"/>
      <c r="B44" s="245"/>
      <c r="C44" s="142"/>
      <c r="D44" s="246"/>
      <c r="E44" s="11"/>
      <c r="F44" s="11"/>
      <c r="G44" s="11"/>
      <c r="H44" s="11"/>
      <c r="I44" s="154"/>
      <c r="J44" s="154"/>
      <c r="K44" s="154"/>
      <c r="L44" s="191"/>
      <c r="M44" s="191"/>
      <c r="N44" s="42" t="s">
        <v>264</v>
      </c>
      <c r="O44" s="95" t="s">
        <v>19</v>
      </c>
      <c r="P44" s="95">
        <v>0.35</v>
      </c>
      <c r="Q44" s="42">
        <v>0</v>
      </c>
      <c r="R44" s="237"/>
    </row>
    <row r="45" spans="1:18" ht="100.9" customHeight="1" thickBot="1" x14ac:dyDescent="0.3">
      <c r="A45" s="252"/>
      <c r="B45" s="245"/>
      <c r="C45" s="142"/>
      <c r="D45" s="246"/>
      <c r="E45" s="11"/>
      <c r="F45" s="11"/>
      <c r="G45" s="11"/>
      <c r="H45" s="11"/>
      <c r="I45" s="154"/>
      <c r="J45" s="154"/>
      <c r="K45" s="154"/>
      <c r="L45" s="191"/>
      <c r="M45" s="191"/>
      <c r="N45" s="42" t="s">
        <v>264</v>
      </c>
      <c r="O45" s="95" t="s">
        <v>94</v>
      </c>
      <c r="P45" s="95">
        <v>0.05</v>
      </c>
      <c r="Q45" s="42">
        <v>961.73</v>
      </c>
      <c r="R45" s="237"/>
    </row>
    <row r="46" spans="1:18" ht="68.45" customHeight="1" thickBot="1" x14ac:dyDescent="0.3">
      <c r="A46" s="252"/>
      <c r="B46" s="245"/>
      <c r="C46" s="142"/>
      <c r="D46" s="246"/>
      <c r="E46" s="11"/>
      <c r="F46" s="11"/>
      <c r="G46" s="11"/>
      <c r="H46" s="11"/>
      <c r="I46" s="154"/>
      <c r="J46" s="154"/>
      <c r="K46" s="154"/>
      <c r="L46" s="191"/>
      <c r="M46" s="191"/>
      <c r="N46" s="42" t="s">
        <v>264</v>
      </c>
      <c r="O46" s="95" t="s">
        <v>19</v>
      </c>
      <c r="P46" s="95">
        <v>0.05</v>
      </c>
      <c r="Q46" s="42">
        <v>961.73</v>
      </c>
      <c r="R46" s="237"/>
    </row>
    <row r="47" spans="1:18" ht="82.9" customHeight="1" thickBot="1" x14ac:dyDescent="0.3">
      <c r="A47" s="252"/>
      <c r="B47" s="245"/>
      <c r="C47" s="142"/>
      <c r="D47" s="246"/>
      <c r="E47" s="11"/>
      <c r="F47" s="11"/>
      <c r="G47" s="11"/>
      <c r="H47" s="11"/>
      <c r="I47" s="154"/>
      <c r="J47" s="154"/>
      <c r="K47" s="154"/>
      <c r="L47" s="191"/>
      <c r="M47" s="191"/>
      <c r="N47" s="42" t="s">
        <v>261</v>
      </c>
      <c r="O47" s="95" t="s">
        <v>49</v>
      </c>
      <c r="P47" s="95" t="s">
        <v>187</v>
      </c>
      <c r="Q47" s="43">
        <v>0</v>
      </c>
      <c r="R47" s="237"/>
    </row>
    <row r="48" spans="1:18" ht="88.15" customHeight="1" thickBot="1" x14ac:dyDescent="0.3">
      <c r="A48" s="252"/>
      <c r="B48" s="245"/>
      <c r="C48" s="142"/>
      <c r="D48" s="246"/>
      <c r="E48" s="11"/>
      <c r="F48" s="11"/>
      <c r="G48" s="11"/>
      <c r="H48" s="11"/>
      <c r="I48" s="154"/>
      <c r="J48" s="154"/>
      <c r="K48" s="154"/>
      <c r="L48" s="191"/>
      <c r="M48" s="191"/>
      <c r="N48" s="42" t="s">
        <v>263</v>
      </c>
      <c r="O48" s="95" t="s">
        <v>49</v>
      </c>
      <c r="P48" s="95">
        <v>0.1</v>
      </c>
      <c r="Q48" s="96">
        <v>2805.07</v>
      </c>
      <c r="R48" s="237"/>
    </row>
    <row r="49" spans="1:18" ht="103.15" customHeight="1" thickBot="1" x14ac:dyDescent="0.3">
      <c r="A49" s="252"/>
      <c r="B49" s="245"/>
      <c r="C49" s="142"/>
      <c r="D49" s="246"/>
      <c r="E49" s="11"/>
      <c r="F49" s="11"/>
      <c r="G49" s="11"/>
      <c r="H49" s="11"/>
      <c r="I49" s="154"/>
      <c r="J49" s="154"/>
      <c r="K49" s="154"/>
      <c r="L49" s="191"/>
      <c r="M49" s="191"/>
      <c r="N49" s="42" t="s">
        <v>264</v>
      </c>
      <c r="O49" s="95" t="s">
        <v>49</v>
      </c>
      <c r="P49" s="95">
        <v>0.2</v>
      </c>
      <c r="Q49" s="42">
        <v>5610.14</v>
      </c>
      <c r="R49" s="237"/>
    </row>
    <row r="50" spans="1:18" ht="102.6" customHeight="1" thickBot="1" x14ac:dyDescent="0.3">
      <c r="A50" s="252"/>
      <c r="B50" s="245"/>
      <c r="C50" s="142"/>
      <c r="D50" s="247"/>
      <c r="E50" s="11"/>
      <c r="F50" s="11"/>
      <c r="G50" s="11"/>
      <c r="H50" s="11"/>
      <c r="I50" s="154"/>
      <c r="J50" s="154"/>
      <c r="K50" s="154"/>
      <c r="L50" s="191"/>
      <c r="M50" s="191"/>
      <c r="N50" s="42" t="s">
        <v>264</v>
      </c>
      <c r="O50" s="95" t="s">
        <v>49</v>
      </c>
      <c r="P50" s="95">
        <v>0.1</v>
      </c>
      <c r="Q50" s="42">
        <v>2805.07</v>
      </c>
      <c r="R50" s="237"/>
    </row>
    <row r="51" spans="1:18" ht="94.15" customHeight="1" thickBot="1" x14ac:dyDescent="0.3">
      <c r="A51" s="252"/>
      <c r="B51" s="222" t="s">
        <v>188</v>
      </c>
      <c r="C51" s="141" t="s">
        <v>22</v>
      </c>
      <c r="D51" s="176" t="s">
        <v>189</v>
      </c>
      <c r="E51" s="11"/>
      <c r="F51" s="11"/>
      <c r="G51" s="11"/>
      <c r="H51" s="11"/>
      <c r="I51" s="154">
        <v>152375.43</v>
      </c>
      <c r="J51" s="154">
        <v>131900.34</v>
      </c>
      <c r="K51" s="154">
        <v>30472.080000000002</v>
      </c>
      <c r="L51" s="242" t="s">
        <v>183</v>
      </c>
      <c r="M51" s="191" t="s">
        <v>50</v>
      </c>
      <c r="N51" s="42" t="s">
        <v>261</v>
      </c>
      <c r="O51" s="95" t="s">
        <v>184</v>
      </c>
      <c r="P51" s="104" t="s">
        <v>190</v>
      </c>
      <c r="Q51" s="43">
        <v>3657</v>
      </c>
      <c r="R51" s="218">
        <f>SUM(Q51:Q60)</f>
        <v>29971.899999999998</v>
      </c>
    </row>
    <row r="52" spans="1:18" ht="108.6" customHeight="1" thickBot="1" x14ac:dyDescent="0.3">
      <c r="A52" s="252"/>
      <c r="B52" s="245"/>
      <c r="C52" s="142"/>
      <c r="D52" s="246"/>
      <c r="E52" s="11"/>
      <c r="F52" s="11"/>
      <c r="G52" s="11"/>
      <c r="H52" s="11"/>
      <c r="I52" s="154"/>
      <c r="J52" s="154"/>
      <c r="K52" s="154"/>
      <c r="L52" s="242"/>
      <c r="M52" s="191"/>
      <c r="N52" s="42" t="s">
        <v>253</v>
      </c>
      <c r="O52" s="95" t="s">
        <v>179</v>
      </c>
      <c r="P52" s="95" t="s">
        <v>186</v>
      </c>
      <c r="Q52" s="43">
        <v>13409.03</v>
      </c>
      <c r="R52" s="218"/>
    </row>
    <row r="53" spans="1:18" ht="91.9" customHeight="1" thickBot="1" x14ac:dyDescent="0.3">
      <c r="A53" s="252"/>
      <c r="B53" s="245"/>
      <c r="C53" s="142"/>
      <c r="D53" s="246"/>
      <c r="E53" s="11"/>
      <c r="F53" s="11"/>
      <c r="G53" s="11"/>
      <c r="H53" s="11"/>
      <c r="I53" s="154"/>
      <c r="J53" s="154"/>
      <c r="K53" s="154"/>
      <c r="L53" s="191"/>
      <c r="M53" s="191"/>
      <c r="N53" s="42" t="s">
        <v>253</v>
      </c>
      <c r="O53" s="95" t="s">
        <v>19</v>
      </c>
      <c r="P53" s="95">
        <v>0.55000000000000004</v>
      </c>
      <c r="Q53" s="43">
        <v>9654.5</v>
      </c>
      <c r="R53" s="237"/>
    </row>
    <row r="54" spans="1:18" ht="88.9" customHeight="1" thickBot="1" x14ac:dyDescent="0.3">
      <c r="A54" s="252"/>
      <c r="B54" s="245"/>
      <c r="C54" s="142"/>
      <c r="D54" s="246"/>
      <c r="E54" s="11"/>
      <c r="F54" s="11"/>
      <c r="G54" s="11"/>
      <c r="H54" s="11"/>
      <c r="I54" s="154"/>
      <c r="J54" s="154"/>
      <c r="K54" s="154"/>
      <c r="L54" s="191"/>
      <c r="M54" s="191"/>
      <c r="N54" s="42" t="s">
        <v>253</v>
      </c>
      <c r="O54" s="95" t="s">
        <v>19</v>
      </c>
      <c r="P54" s="95">
        <v>0.35</v>
      </c>
      <c r="Q54" s="42">
        <v>1496.01</v>
      </c>
      <c r="R54" s="237"/>
    </row>
    <row r="55" spans="1:18" ht="77.45" customHeight="1" thickBot="1" x14ac:dyDescent="0.3">
      <c r="A55" s="252"/>
      <c r="B55" s="245"/>
      <c r="C55" s="142"/>
      <c r="D55" s="246"/>
      <c r="E55" s="11"/>
      <c r="F55" s="11"/>
      <c r="G55" s="11"/>
      <c r="H55" s="11"/>
      <c r="I55" s="154"/>
      <c r="J55" s="154"/>
      <c r="K55" s="154"/>
      <c r="L55" s="191"/>
      <c r="M55" s="191"/>
      <c r="N55" s="42" t="s">
        <v>253</v>
      </c>
      <c r="O55" s="95" t="s">
        <v>94</v>
      </c>
      <c r="P55" s="95">
        <v>0.02</v>
      </c>
      <c r="Q55" s="42">
        <v>351.07</v>
      </c>
      <c r="R55" s="237"/>
    </row>
    <row r="56" spans="1:18" ht="69" customHeight="1" thickBot="1" x14ac:dyDescent="0.3">
      <c r="A56" s="252"/>
      <c r="B56" s="245"/>
      <c r="C56" s="142"/>
      <c r="D56" s="246"/>
      <c r="E56" s="11"/>
      <c r="F56" s="11"/>
      <c r="G56" s="11"/>
      <c r="H56" s="11"/>
      <c r="I56" s="154"/>
      <c r="J56" s="154"/>
      <c r="K56" s="154"/>
      <c r="L56" s="191"/>
      <c r="M56" s="191"/>
      <c r="N56" s="42" t="s">
        <v>253</v>
      </c>
      <c r="O56" s="95" t="s">
        <v>94</v>
      </c>
      <c r="P56" s="95">
        <v>0.06</v>
      </c>
      <c r="Q56" s="42">
        <v>1053.22</v>
      </c>
      <c r="R56" s="237"/>
    </row>
    <row r="57" spans="1:18" ht="82.15" customHeight="1" thickBot="1" x14ac:dyDescent="0.3">
      <c r="A57" s="252"/>
      <c r="B57" s="245"/>
      <c r="C57" s="142"/>
      <c r="D57" s="246"/>
      <c r="E57" s="11"/>
      <c r="F57" s="11"/>
      <c r="G57" s="11"/>
      <c r="H57" s="11"/>
      <c r="I57" s="154"/>
      <c r="J57" s="154"/>
      <c r="K57" s="154"/>
      <c r="L57" s="191"/>
      <c r="M57" s="191"/>
      <c r="N57" s="42" t="s">
        <v>253</v>
      </c>
      <c r="O57" s="95" t="s">
        <v>19</v>
      </c>
      <c r="P57" s="95">
        <v>0.02</v>
      </c>
      <c r="Q57" s="42">
        <v>351.07</v>
      </c>
      <c r="R57" s="237"/>
    </row>
    <row r="58" spans="1:18" ht="81.599999999999994" customHeight="1" thickBot="1" x14ac:dyDescent="0.3">
      <c r="A58" s="252"/>
      <c r="B58" s="245"/>
      <c r="C58" s="142"/>
      <c r="D58" s="246"/>
      <c r="E58" s="11"/>
      <c r="F58" s="11"/>
      <c r="G58" s="11"/>
      <c r="H58" s="11"/>
      <c r="I58" s="154"/>
      <c r="J58" s="154"/>
      <c r="K58" s="154"/>
      <c r="L58" s="191"/>
      <c r="M58" s="191"/>
      <c r="N58" s="42" t="s">
        <v>253</v>
      </c>
      <c r="O58" s="95" t="s">
        <v>49</v>
      </c>
      <c r="P58" s="95" t="s">
        <v>187</v>
      </c>
      <c r="Q58" s="43">
        <v>0</v>
      </c>
      <c r="R58" s="237"/>
    </row>
    <row r="59" spans="1:18" ht="106.9" customHeight="1" thickBot="1" x14ac:dyDescent="0.3">
      <c r="A59" s="252"/>
      <c r="B59" s="245"/>
      <c r="C59" s="142"/>
      <c r="D59" s="246"/>
      <c r="E59" s="11"/>
      <c r="F59" s="11"/>
      <c r="G59" s="11"/>
      <c r="H59" s="11"/>
      <c r="I59" s="154"/>
      <c r="J59" s="154"/>
      <c r="K59" s="154"/>
      <c r="L59" s="191"/>
      <c r="M59" s="191"/>
      <c r="N59" s="42" t="s">
        <v>264</v>
      </c>
      <c r="O59" s="95" t="s">
        <v>49</v>
      </c>
      <c r="P59" s="95">
        <v>0.03</v>
      </c>
      <c r="Q59" s="96">
        <v>0</v>
      </c>
      <c r="R59" s="237"/>
    </row>
    <row r="60" spans="1:18" ht="112.15" customHeight="1" thickBot="1" x14ac:dyDescent="0.3">
      <c r="A60" s="252"/>
      <c r="B60" s="245"/>
      <c r="C60" s="142"/>
      <c r="D60" s="246"/>
      <c r="E60" s="11"/>
      <c r="F60" s="11"/>
      <c r="G60" s="11"/>
      <c r="H60" s="11"/>
      <c r="I60" s="154"/>
      <c r="J60" s="154"/>
      <c r="K60" s="154"/>
      <c r="L60" s="191"/>
      <c r="M60" s="191"/>
      <c r="N60" s="42" t="s">
        <v>264</v>
      </c>
      <c r="O60" s="95" t="s">
        <v>49</v>
      </c>
      <c r="P60" s="95">
        <v>0.01</v>
      </c>
      <c r="Q60" s="42">
        <v>0</v>
      </c>
      <c r="R60" s="237"/>
    </row>
    <row r="61" spans="1:18" ht="26.25" x14ac:dyDescent="0.25">
      <c r="B61" s="39" t="s">
        <v>191</v>
      </c>
      <c r="J61" s="11"/>
      <c r="R61" s="111">
        <f>SUM(R5:R60)</f>
        <v>99228.62999999999</v>
      </c>
    </row>
    <row r="62" spans="1:18" ht="15.75" thickBot="1" x14ac:dyDescent="0.3">
      <c r="J62" s="11"/>
      <c r="R62" s="112"/>
    </row>
    <row r="63" spans="1:18" x14ac:dyDescent="0.25">
      <c r="J63" s="11"/>
    </row>
    <row r="64" spans="1:18" x14ac:dyDescent="0.25">
      <c r="J64" s="11"/>
    </row>
    <row r="65" spans="10:10" x14ac:dyDescent="0.25">
      <c r="J65" s="11"/>
    </row>
    <row r="66" spans="10:10" x14ac:dyDescent="0.25">
      <c r="J66" s="11"/>
    </row>
    <row r="67" spans="10:10" x14ac:dyDescent="0.25">
      <c r="J67" s="11"/>
    </row>
    <row r="68" spans="10:10" x14ac:dyDescent="0.25">
      <c r="J68" s="11"/>
    </row>
    <row r="69" spans="10:10" x14ac:dyDescent="0.25">
      <c r="J69" s="11"/>
    </row>
    <row r="70" spans="10:10" x14ac:dyDescent="0.25">
      <c r="J70" s="11"/>
    </row>
    <row r="71" spans="10:10" x14ac:dyDescent="0.25">
      <c r="J71" s="11"/>
    </row>
    <row r="72" spans="10:10" x14ac:dyDescent="0.25">
      <c r="J72" s="11"/>
    </row>
    <row r="73" spans="10:10" x14ac:dyDescent="0.25">
      <c r="J73" s="11"/>
    </row>
    <row r="74" spans="10:10" x14ac:dyDescent="0.25">
      <c r="J74" s="11"/>
    </row>
    <row r="75" spans="10:10" x14ac:dyDescent="0.25">
      <c r="J75" s="11"/>
    </row>
    <row r="76" spans="10:10" x14ac:dyDescent="0.25">
      <c r="J76" s="11"/>
    </row>
    <row r="77" spans="10:10" x14ac:dyDescent="0.25">
      <c r="J77" s="11"/>
    </row>
    <row r="78" spans="10:10" x14ac:dyDescent="0.25">
      <c r="J78" s="11"/>
    </row>
    <row r="79" spans="10:10" x14ac:dyDescent="0.25">
      <c r="J79" s="11"/>
    </row>
    <row r="80" spans="10:10" x14ac:dyDescent="0.25">
      <c r="J80" s="11"/>
    </row>
    <row r="81" spans="10:10" x14ac:dyDescent="0.25">
      <c r="J81" s="11"/>
    </row>
    <row r="82" spans="10:10" x14ac:dyDescent="0.25">
      <c r="J82" s="11"/>
    </row>
    <row r="83" spans="10:10" x14ac:dyDescent="0.25">
      <c r="J83" s="11"/>
    </row>
    <row r="84" spans="10:10" x14ac:dyDescent="0.25">
      <c r="J84" s="11"/>
    </row>
    <row r="85" spans="10:10" x14ac:dyDescent="0.25">
      <c r="J85" s="11"/>
    </row>
    <row r="86" spans="10:10" x14ac:dyDescent="0.25">
      <c r="J86" s="11"/>
    </row>
    <row r="87" spans="10:10" x14ac:dyDescent="0.25">
      <c r="J87" s="11"/>
    </row>
    <row r="88" spans="10:10" x14ac:dyDescent="0.25">
      <c r="J88" s="11"/>
    </row>
    <row r="89" spans="10:10" x14ac:dyDescent="0.25">
      <c r="J89" s="11"/>
    </row>
    <row r="90" spans="10:10" x14ac:dyDescent="0.25">
      <c r="J90" s="11"/>
    </row>
    <row r="91" spans="10:10" x14ac:dyDescent="0.25">
      <c r="J91" s="11"/>
    </row>
    <row r="92" spans="10:10" x14ac:dyDescent="0.25">
      <c r="J92" s="11"/>
    </row>
    <row r="93" spans="10:10" x14ac:dyDescent="0.25">
      <c r="J93" s="11"/>
    </row>
    <row r="94" spans="10:10" x14ac:dyDescent="0.25">
      <c r="J94" s="11"/>
    </row>
    <row r="95" spans="10:10" x14ac:dyDescent="0.25">
      <c r="J95" s="11"/>
    </row>
    <row r="96" spans="10:10" x14ac:dyDescent="0.25">
      <c r="J96" s="11"/>
    </row>
    <row r="97" spans="10:10" x14ac:dyDescent="0.25">
      <c r="J97" s="11"/>
    </row>
    <row r="98" spans="10:10" x14ac:dyDescent="0.25">
      <c r="J98" s="11"/>
    </row>
    <row r="99" spans="10:10" x14ac:dyDescent="0.25">
      <c r="J99" s="11"/>
    </row>
    <row r="100" spans="10:10" x14ac:dyDescent="0.25">
      <c r="J100" s="11"/>
    </row>
    <row r="101" spans="10:10" x14ac:dyDescent="0.25">
      <c r="J101" s="11"/>
    </row>
    <row r="102" spans="10:10" x14ac:dyDescent="0.25">
      <c r="J102" s="11"/>
    </row>
    <row r="103" spans="10:10" x14ac:dyDescent="0.25">
      <c r="J103" s="11"/>
    </row>
    <row r="104" spans="10:10" x14ac:dyDescent="0.25">
      <c r="J104" s="11"/>
    </row>
    <row r="105" spans="10:10" x14ac:dyDescent="0.25">
      <c r="J105" s="11"/>
    </row>
    <row r="106" spans="10:10" x14ac:dyDescent="0.25">
      <c r="J106" s="11"/>
    </row>
    <row r="107" spans="10:10" x14ac:dyDescent="0.25">
      <c r="J107" s="11"/>
    </row>
    <row r="108" spans="10:10" x14ac:dyDescent="0.25">
      <c r="J108" s="11"/>
    </row>
    <row r="109" spans="10:10" x14ac:dyDescent="0.25">
      <c r="J109" s="11"/>
    </row>
    <row r="110" spans="10:10" x14ac:dyDescent="0.25">
      <c r="J110" s="11"/>
    </row>
    <row r="111" spans="10:10" x14ac:dyDescent="0.25">
      <c r="J111" s="11"/>
    </row>
    <row r="112" spans="10:10" x14ac:dyDescent="0.25">
      <c r="J112" s="11"/>
    </row>
    <row r="113" spans="10:10" x14ac:dyDescent="0.25">
      <c r="J113" s="11"/>
    </row>
    <row r="114" spans="10:10" x14ac:dyDescent="0.25">
      <c r="J114" s="11"/>
    </row>
    <row r="115" spans="10:10" x14ac:dyDescent="0.25">
      <c r="J115" s="11"/>
    </row>
    <row r="116" spans="10:10" x14ac:dyDescent="0.25">
      <c r="J116" s="11"/>
    </row>
    <row r="117" spans="10:10" x14ac:dyDescent="0.25">
      <c r="J117" s="11"/>
    </row>
    <row r="118" spans="10:10" x14ac:dyDescent="0.25">
      <c r="J118" s="11"/>
    </row>
    <row r="119" spans="10:10" x14ac:dyDescent="0.25">
      <c r="J119" s="11"/>
    </row>
    <row r="120" spans="10:10" x14ac:dyDescent="0.25">
      <c r="J120" s="11"/>
    </row>
    <row r="121" spans="10:10" x14ac:dyDescent="0.25">
      <c r="J121" s="11"/>
    </row>
    <row r="122" spans="10:10" x14ac:dyDescent="0.25">
      <c r="J122" s="11"/>
    </row>
    <row r="123" spans="10:10" x14ac:dyDescent="0.25">
      <c r="J123" s="11"/>
    </row>
    <row r="124" spans="10:10" x14ac:dyDescent="0.25">
      <c r="J124" s="11"/>
    </row>
    <row r="125" spans="10:10" x14ac:dyDescent="0.25">
      <c r="J125" s="11"/>
    </row>
    <row r="126" spans="10:10" x14ac:dyDescent="0.25">
      <c r="J126" s="11"/>
    </row>
    <row r="127" spans="10:10" x14ac:dyDescent="0.25">
      <c r="J127" s="11"/>
    </row>
    <row r="128" spans="10:10" x14ac:dyDescent="0.25">
      <c r="J128" s="11"/>
    </row>
    <row r="129" spans="10:10" x14ac:dyDescent="0.25">
      <c r="J129" s="11"/>
    </row>
    <row r="130" spans="10:10" x14ac:dyDescent="0.25">
      <c r="J130" s="11"/>
    </row>
  </sheetData>
  <sheetProtection algorithmName="SHA-512" hashValue="1FVcz3xLCotSO5FQ1iNqu07CpHsUJZVPSbrYsTVd7c/cqJ7shUXjnhPPy1KPmosngdXZkrLdANK9gDjjpi/4ew==" saltValue="ZxJ71gHAuJtuVnnMri+97g==" spinCount="100000" sheet="1" objects="1" scenarios="1"/>
  <mergeCells count="65">
    <mergeCell ref="M40:M50"/>
    <mergeCell ref="R40:R50"/>
    <mergeCell ref="B31:B39"/>
    <mergeCell ref="C31:C39"/>
    <mergeCell ref="K51:K60"/>
    <mergeCell ref="L51:L60"/>
    <mergeCell ref="M51:M60"/>
    <mergeCell ref="R51:R60"/>
    <mergeCell ref="B51:B60"/>
    <mergeCell ref="C51:C60"/>
    <mergeCell ref="D51:D60"/>
    <mergeCell ref="I51:I60"/>
    <mergeCell ref="J51:J60"/>
    <mergeCell ref="D31:D39"/>
    <mergeCell ref="B40:B50"/>
    <mergeCell ref="C40:C50"/>
    <mergeCell ref="D40:D50"/>
    <mergeCell ref="I40:I50"/>
    <mergeCell ref="J40:J50"/>
    <mergeCell ref="I31:I39"/>
    <mergeCell ref="J31:J39"/>
    <mergeCell ref="K31:K39"/>
    <mergeCell ref="L31:L39"/>
    <mergeCell ref="K40:K50"/>
    <mergeCell ref="L40:L50"/>
    <mergeCell ref="M31:M39"/>
    <mergeCell ref="R31:R39"/>
    <mergeCell ref="K17:K25"/>
    <mergeCell ref="B26:B30"/>
    <mergeCell ref="C26:C30"/>
    <mergeCell ref="D26:D30"/>
    <mergeCell ref="I26:I30"/>
    <mergeCell ref="J26:J30"/>
    <mergeCell ref="L17:L25"/>
    <mergeCell ref="M17:M25"/>
    <mergeCell ref="R17:R25"/>
    <mergeCell ref="K26:K30"/>
    <mergeCell ref="L26:L30"/>
    <mergeCell ref="M26:M30"/>
    <mergeCell ref="R27:R30"/>
    <mergeCell ref="B17:B25"/>
    <mergeCell ref="R12:R16"/>
    <mergeCell ref="B12:B16"/>
    <mergeCell ref="D12:D16"/>
    <mergeCell ref="I12:I16"/>
    <mergeCell ref="J12:J16"/>
    <mergeCell ref="K12:K16"/>
    <mergeCell ref="L12:L16"/>
    <mergeCell ref="M12:M16"/>
    <mergeCell ref="C12:C16"/>
    <mergeCell ref="R5:R11"/>
    <mergeCell ref="B5:B11"/>
    <mergeCell ref="D5:D11"/>
    <mergeCell ref="I5:I11"/>
    <mergeCell ref="K5:K11"/>
    <mergeCell ref="L5:L11"/>
    <mergeCell ref="M5:M11"/>
    <mergeCell ref="J5:J11"/>
    <mergeCell ref="C5:C11"/>
    <mergeCell ref="C17:C25"/>
    <mergeCell ref="D17:D25"/>
    <mergeCell ref="I17:I25"/>
    <mergeCell ref="J17:J25"/>
    <mergeCell ref="A3:J3"/>
    <mergeCell ref="A5:A60"/>
  </mergeCells>
  <printOptions gridLines="1"/>
  <pageMargins left="0.25" right="0.25" top="0.75" bottom="0.75" header="0.3" footer="0.3"/>
  <pageSetup paperSize="9" scale="1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D9FAD-9EDD-4999-AA38-D0DDD009EEA8}">
  <sheetPr codeName="Foglio5">
    <pageSetUpPr fitToPage="1"/>
  </sheetPr>
  <dimension ref="A1:S72"/>
  <sheetViews>
    <sheetView zoomScale="98" zoomScaleNormal="98" workbookViewId="0">
      <selection activeCell="A4" sqref="A4:R43"/>
    </sheetView>
  </sheetViews>
  <sheetFormatPr defaultColWidth="8.85546875" defaultRowHeight="15" x14ac:dyDescent="0.25"/>
  <cols>
    <col min="1" max="1" width="22.140625" style="39" customWidth="1"/>
    <col min="2" max="2" width="48.140625" style="39" customWidth="1"/>
    <col min="3" max="3" width="19.5703125" style="39" customWidth="1"/>
    <col min="4" max="4" width="14.85546875" style="39" customWidth="1"/>
    <col min="5" max="5" width="18.28515625" style="39" hidden="1" customWidth="1"/>
    <col min="6" max="6" width="9.140625" style="39" hidden="1" customWidth="1"/>
    <col min="7" max="7" width="0.140625" style="39" hidden="1" customWidth="1"/>
    <col min="8" max="8" width="2.42578125" style="39" hidden="1" customWidth="1"/>
    <col min="9" max="9" width="17.140625" style="39" customWidth="1"/>
    <col min="10" max="10" width="10.85546875" style="7" customWidth="1"/>
    <col min="11" max="11" width="11.85546875" style="69" customWidth="1"/>
    <col min="12" max="13" width="15.140625" style="39" customWidth="1"/>
    <col min="14" max="15" width="18.28515625" style="39" customWidth="1"/>
    <col min="16" max="16" width="22.5703125" style="39" customWidth="1"/>
    <col min="17" max="17" width="14.5703125" style="39" customWidth="1"/>
    <col min="18" max="18" width="19.42578125" style="71" customWidth="1"/>
    <col min="19" max="19" width="33" style="39" customWidth="1"/>
    <col min="20" max="20" width="8.85546875" style="39"/>
    <col min="21" max="21" width="38.140625" style="39" customWidth="1"/>
    <col min="22" max="16384" width="8.8554687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95.45" customHeight="1" thickBot="1" x14ac:dyDescent="0.3">
      <c r="A4" s="77" t="s">
        <v>252</v>
      </c>
      <c r="B4" s="92" t="s">
        <v>23</v>
      </c>
      <c r="C4" s="92" t="s">
        <v>21</v>
      </c>
      <c r="D4" s="91" t="s">
        <v>12</v>
      </c>
      <c r="E4" s="91"/>
      <c r="F4" s="92"/>
      <c r="G4" s="92"/>
      <c r="H4" s="92"/>
      <c r="I4" s="93" t="s">
        <v>13</v>
      </c>
      <c r="J4" s="94">
        <v>0.8</v>
      </c>
      <c r="K4" s="94">
        <v>0.2</v>
      </c>
      <c r="L4" s="36" t="s">
        <v>118</v>
      </c>
      <c r="M4" s="36" t="s">
        <v>119</v>
      </c>
      <c r="N4" s="94" t="s">
        <v>16</v>
      </c>
      <c r="O4" s="94" t="s">
        <v>17</v>
      </c>
      <c r="P4" s="94" t="s">
        <v>18</v>
      </c>
      <c r="Q4" s="94" t="s">
        <v>14</v>
      </c>
      <c r="R4" s="94" t="s">
        <v>20</v>
      </c>
    </row>
    <row r="5" spans="1:18" ht="55.15" customHeight="1" thickBot="1" x14ac:dyDescent="0.3">
      <c r="A5" s="150" t="s">
        <v>4</v>
      </c>
      <c r="B5" s="255" t="s">
        <v>201</v>
      </c>
      <c r="C5" s="144" t="s">
        <v>22</v>
      </c>
      <c r="D5" s="256">
        <v>1822276</v>
      </c>
      <c r="E5" s="42"/>
      <c r="F5" s="42"/>
      <c r="G5" s="42"/>
      <c r="H5" s="42"/>
      <c r="I5" s="256">
        <v>30978.7</v>
      </c>
      <c r="J5" s="256">
        <v>24782.959999999999</v>
      </c>
      <c r="K5" s="256">
        <f>I5*K4</f>
        <v>6195.7400000000007</v>
      </c>
      <c r="L5" s="255" t="s">
        <v>240</v>
      </c>
      <c r="M5" s="255" t="s">
        <v>241</v>
      </c>
      <c r="N5" s="42" t="s">
        <v>266</v>
      </c>
      <c r="O5" s="42" t="s">
        <v>27</v>
      </c>
      <c r="P5" s="121" t="s">
        <v>239</v>
      </c>
      <c r="Q5" s="43">
        <v>2973.96</v>
      </c>
      <c r="R5" s="205">
        <f>SUM(Q5:Q11)</f>
        <v>13977.620000000003</v>
      </c>
    </row>
    <row r="6" spans="1:18" ht="68.45" customHeight="1" thickBot="1" x14ac:dyDescent="0.3">
      <c r="A6" s="151"/>
      <c r="B6" s="255"/>
      <c r="C6" s="145"/>
      <c r="D6" s="256"/>
      <c r="E6" s="42"/>
      <c r="F6" s="42"/>
      <c r="G6" s="42"/>
      <c r="H6" s="42"/>
      <c r="I6" s="256"/>
      <c r="J6" s="256"/>
      <c r="K6" s="256"/>
      <c r="L6" s="255"/>
      <c r="M6" s="255"/>
      <c r="N6" s="42" t="s">
        <v>261</v>
      </c>
      <c r="O6" s="42" t="s">
        <v>27</v>
      </c>
      <c r="P6" s="122">
        <v>0.14499999999999999</v>
      </c>
      <c r="Q6" s="43">
        <v>3593.54</v>
      </c>
      <c r="R6" s="213"/>
    </row>
    <row r="7" spans="1:18" ht="67.150000000000006" customHeight="1" thickBot="1" x14ac:dyDescent="0.3">
      <c r="A7" s="151"/>
      <c r="B7" s="255"/>
      <c r="C7" s="145"/>
      <c r="D7" s="256"/>
      <c r="E7" s="42"/>
      <c r="F7" s="42"/>
      <c r="G7" s="42"/>
      <c r="H7" s="42"/>
      <c r="I7" s="256"/>
      <c r="J7" s="256"/>
      <c r="K7" s="256"/>
      <c r="L7" s="255"/>
      <c r="M7" s="255"/>
      <c r="N7" s="42" t="s">
        <v>261</v>
      </c>
      <c r="O7" s="42" t="s">
        <v>19</v>
      </c>
      <c r="P7" s="121">
        <v>8.7499999999999994E-2</v>
      </c>
      <c r="Q7" s="43">
        <v>2168.5100000000002</v>
      </c>
      <c r="R7" s="213"/>
    </row>
    <row r="8" spans="1:18" ht="66" customHeight="1" thickBot="1" x14ac:dyDescent="0.3">
      <c r="A8" s="151"/>
      <c r="B8" s="255"/>
      <c r="C8" s="145"/>
      <c r="D8" s="256"/>
      <c r="E8" s="42"/>
      <c r="F8" s="42"/>
      <c r="G8" s="42"/>
      <c r="H8" s="42"/>
      <c r="I8" s="256"/>
      <c r="J8" s="256"/>
      <c r="K8" s="256"/>
      <c r="L8" s="255"/>
      <c r="M8" s="255"/>
      <c r="N8" s="42" t="s">
        <v>266</v>
      </c>
      <c r="O8" s="42" t="s">
        <v>19</v>
      </c>
      <c r="P8" s="121">
        <v>0.12</v>
      </c>
      <c r="Q8" s="43">
        <v>2973.96</v>
      </c>
      <c r="R8" s="213"/>
    </row>
    <row r="9" spans="1:18" ht="60" customHeight="1" thickBot="1" x14ac:dyDescent="0.3">
      <c r="A9" s="151"/>
      <c r="B9" s="255"/>
      <c r="C9" s="145"/>
      <c r="D9" s="256"/>
      <c r="E9" s="42"/>
      <c r="F9" s="42"/>
      <c r="G9" s="42"/>
      <c r="H9" s="42"/>
      <c r="I9" s="256"/>
      <c r="J9" s="256"/>
      <c r="K9" s="256"/>
      <c r="L9" s="255"/>
      <c r="M9" s="255"/>
      <c r="N9" s="42" t="s">
        <v>264</v>
      </c>
      <c r="O9" s="42" t="s">
        <v>19</v>
      </c>
      <c r="P9" s="121">
        <v>4.2500000000000003E-2</v>
      </c>
      <c r="Q9" s="43">
        <v>1053.28</v>
      </c>
      <c r="R9" s="213"/>
    </row>
    <row r="10" spans="1:18" ht="52.9" customHeight="1" thickBot="1" x14ac:dyDescent="0.3">
      <c r="A10" s="151"/>
      <c r="B10" s="255"/>
      <c r="C10" s="145"/>
      <c r="D10" s="256"/>
      <c r="E10" s="42"/>
      <c r="F10" s="42"/>
      <c r="G10" s="42"/>
      <c r="H10" s="42"/>
      <c r="I10" s="256"/>
      <c r="J10" s="256"/>
      <c r="K10" s="256"/>
      <c r="L10" s="255"/>
      <c r="M10" s="255"/>
      <c r="N10" s="42" t="s">
        <v>255</v>
      </c>
      <c r="O10" s="42" t="s">
        <v>19</v>
      </c>
      <c r="P10" s="121">
        <v>2.9000000000000001E-2</v>
      </c>
      <c r="Q10" s="43">
        <v>718.71</v>
      </c>
      <c r="R10" s="213"/>
    </row>
    <row r="11" spans="1:18" ht="47.45" customHeight="1" thickBot="1" x14ac:dyDescent="0.3">
      <c r="A11" s="151"/>
      <c r="B11" s="255"/>
      <c r="C11" s="145"/>
      <c r="D11" s="256"/>
      <c r="E11" s="42"/>
      <c r="F11" s="42"/>
      <c r="G11" s="42"/>
      <c r="H11" s="42"/>
      <c r="I11" s="256"/>
      <c r="J11" s="256"/>
      <c r="K11" s="256"/>
      <c r="L11" s="255"/>
      <c r="M11" s="255"/>
      <c r="N11" s="42" t="s">
        <v>264</v>
      </c>
      <c r="O11" s="42" t="s">
        <v>19</v>
      </c>
      <c r="P11" s="121">
        <v>0.02</v>
      </c>
      <c r="Q11" s="43">
        <v>495.66</v>
      </c>
      <c r="R11" s="214"/>
    </row>
    <row r="12" spans="1:18" ht="62.45" customHeight="1" thickBot="1" x14ac:dyDescent="0.3">
      <c r="A12" s="151"/>
      <c r="B12" s="255" t="s">
        <v>52</v>
      </c>
      <c r="C12" s="145"/>
      <c r="D12" s="256">
        <v>1518308</v>
      </c>
      <c r="E12" s="42"/>
      <c r="F12" s="42"/>
      <c r="G12" s="42"/>
      <c r="H12" s="42"/>
      <c r="I12" s="256">
        <v>25811.23</v>
      </c>
      <c r="J12" s="256">
        <v>20648.98</v>
      </c>
      <c r="K12" s="256">
        <v>5162.25</v>
      </c>
      <c r="L12" s="255" t="s">
        <v>240</v>
      </c>
      <c r="M12" s="255" t="s">
        <v>241</v>
      </c>
      <c r="N12" s="42" t="s">
        <v>266</v>
      </c>
      <c r="O12" s="42" t="s">
        <v>27</v>
      </c>
      <c r="P12" s="121" t="s">
        <v>242</v>
      </c>
      <c r="Q12" s="43">
        <v>2477.88</v>
      </c>
      <c r="R12" s="205">
        <f>SUM(Q12:Q18)</f>
        <v>11646.029999999999</v>
      </c>
    </row>
    <row r="13" spans="1:18" ht="67.150000000000006" customHeight="1" thickBot="1" x14ac:dyDescent="0.3">
      <c r="A13" s="151"/>
      <c r="B13" s="255"/>
      <c r="C13" s="145"/>
      <c r="D13" s="256"/>
      <c r="E13" s="42"/>
      <c r="F13" s="42"/>
      <c r="G13" s="42"/>
      <c r="H13" s="42"/>
      <c r="I13" s="256"/>
      <c r="J13" s="256"/>
      <c r="K13" s="256"/>
      <c r="L13" s="255"/>
      <c r="M13" s="255"/>
      <c r="N13" s="42" t="s">
        <v>253</v>
      </c>
      <c r="O13" s="42" t="s">
        <v>27</v>
      </c>
      <c r="P13" s="122">
        <v>0.14499999999999999</v>
      </c>
      <c r="Q13" s="43">
        <v>2994.1</v>
      </c>
      <c r="R13" s="206"/>
    </row>
    <row r="14" spans="1:18" ht="64.900000000000006" customHeight="1" thickBot="1" x14ac:dyDescent="0.3">
      <c r="A14" s="151"/>
      <c r="B14" s="255"/>
      <c r="C14" s="145"/>
      <c r="D14" s="256"/>
      <c r="E14" s="42"/>
      <c r="F14" s="42"/>
      <c r="G14" s="42"/>
      <c r="H14" s="42"/>
      <c r="I14" s="256"/>
      <c r="J14" s="256"/>
      <c r="K14" s="256"/>
      <c r="L14" s="255"/>
      <c r="M14" s="255"/>
      <c r="N14" s="42" t="s">
        <v>253</v>
      </c>
      <c r="O14" s="42" t="s">
        <v>19</v>
      </c>
      <c r="P14" s="121">
        <v>8.7499999999999994E-2</v>
      </c>
      <c r="Q14" s="43">
        <v>1806.79</v>
      </c>
      <c r="R14" s="206"/>
    </row>
    <row r="15" spans="1:18" ht="80.45" customHeight="1" thickBot="1" x14ac:dyDescent="0.3">
      <c r="A15" s="151"/>
      <c r="B15" s="255"/>
      <c r="C15" s="145"/>
      <c r="D15" s="256"/>
      <c r="E15" s="42"/>
      <c r="F15" s="42"/>
      <c r="G15" s="42"/>
      <c r="H15" s="42"/>
      <c r="I15" s="256"/>
      <c r="J15" s="256"/>
      <c r="K15" s="256"/>
      <c r="L15" s="255"/>
      <c r="M15" s="255"/>
      <c r="N15" s="42" t="s">
        <v>266</v>
      </c>
      <c r="O15" s="42" t="s">
        <v>19</v>
      </c>
      <c r="P15" s="121">
        <v>0.12</v>
      </c>
      <c r="Q15" s="43">
        <v>2477.88</v>
      </c>
      <c r="R15" s="206"/>
    </row>
    <row r="16" spans="1:18" ht="60" customHeight="1" thickBot="1" x14ac:dyDescent="0.3">
      <c r="A16" s="151"/>
      <c r="B16" s="255"/>
      <c r="C16" s="145"/>
      <c r="D16" s="256"/>
      <c r="E16" s="42"/>
      <c r="F16" s="42"/>
      <c r="G16" s="42"/>
      <c r="H16" s="42"/>
      <c r="I16" s="256"/>
      <c r="J16" s="256"/>
      <c r="K16" s="256"/>
      <c r="L16" s="255"/>
      <c r="M16" s="255"/>
      <c r="N16" s="42" t="s">
        <v>264</v>
      </c>
      <c r="O16" s="42" t="s">
        <v>19</v>
      </c>
      <c r="P16" s="121">
        <v>4.2500000000000003E-2</v>
      </c>
      <c r="Q16" s="43">
        <v>877.58</v>
      </c>
      <c r="R16" s="206"/>
    </row>
    <row r="17" spans="1:19" ht="49.15" customHeight="1" thickBot="1" x14ac:dyDescent="0.3">
      <c r="A17" s="151"/>
      <c r="B17" s="255"/>
      <c r="C17" s="145"/>
      <c r="D17" s="256"/>
      <c r="E17" s="42"/>
      <c r="F17" s="42"/>
      <c r="G17" s="42"/>
      <c r="H17" s="42"/>
      <c r="I17" s="256"/>
      <c r="J17" s="256"/>
      <c r="K17" s="256"/>
      <c r="L17" s="255"/>
      <c r="M17" s="255"/>
      <c r="N17" s="42" t="s">
        <v>255</v>
      </c>
      <c r="O17" s="42" t="s">
        <v>19</v>
      </c>
      <c r="P17" s="121">
        <v>2.9000000000000001E-2</v>
      </c>
      <c r="Q17" s="43">
        <v>598.82000000000005</v>
      </c>
      <c r="R17" s="206"/>
    </row>
    <row r="18" spans="1:19" ht="50.45" customHeight="1" thickBot="1" x14ac:dyDescent="0.3">
      <c r="A18" s="151"/>
      <c r="B18" s="255"/>
      <c r="C18" s="146"/>
      <c r="D18" s="256"/>
      <c r="E18" s="42"/>
      <c r="F18" s="42"/>
      <c r="G18" s="42"/>
      <c r="H18" s="42"/>
      <c r="I18" s="256"/>
      <c r="J18" s="256"/>
      <c r="K18" s="256"/>
      <c r="L18" s="255"/>
      <c r="M18" s="255"/>
      <c r="N18" s="42" t="s">
        <v>267</v>
      </c>
      <c r="O18" s="42" t="s">
        <v>19</v>
      </c>
      <c r="P18" s="121">
        <v>0.02</v>
      </c>
      <c r="Q18" s="43">
        <v>412.98</v>
      </c>
      <c r="R18" s="207"/>
      <c r="S18" s="69"/>
    </row>
    <row r="19" spans="1:19" ht="96.6" customHeight="1" thickBot="1" x14ac:dyDescent="0.3">
      <c r="A19" s="151"/>
      <c r="B19" s="255" t="s">
        <v>53</v>
      </c>
      <c r="C19" s="255" t="s">
        <v>22</v>
      </c>
      <c r="D19" s="257">
        <v>312000</v>
      </c>
      <c r="E19" s="42"/>
      <c r="F19" s="42"/>
      <c r="G19" s="42"/>
      <c r="H19" s="42"/>
      <c r="I19" s="256">
        <v>6068</v>
      </c>
      <c r="J19" s="256">
        <v>4854.3999999999996</v>
      </c>
      <c r="K19" s="256">
        <v>1213.5999999999999</v>
      </c>
      <c r="L19" s="254">
        <v>0.3</v>
      </c>
      <c r="M19" s="254">
        <v>0.24</v>
      </c>
      <c r="N19" s="123" t="s">
        <v>268</v>
      </c>
      <c r="O19" s="96" t="s">
        <v>244</v>
      </c>
      <c r="P19" s="95" t="s">
        <v>245</v>
      </c>
      <c r="Q19" s="43">
        <v>339.81</v>
      </c>
      <c r="R19" s="205">
        <f>SUM(Q19:Q31)</f>
        <v>2623.7820000000002</v>
      </c>
    </row>
    <row r="20" spans="1:19" ht="59.45" customHeight="1" thickBot="1" x14ac:dyDescent="0.3">
      <c r="A20" s="151"/>
      <c r="B20" s="255"/>
      <c r="C20" s="255"/>
      <c r="D20" s="257"/>
      <c r="E20" s="42"/>
      <c r="F20" s="42"/>
      <c r="G20" s="42"/>
      <c r="H20" s="42"/>
      <c r="I20" s="256"/>
      <c r="J20" s="256"/>
      <c r="K20" s="256"/>
      <c r="L20" s="254"/>
      <c r="M20" s="254"/>
      <c r="N20" s="96" t="s">
        <v>269</v>
      </c>
      <c r="O20" s="96" t="s">
        <v>54</v>
      </c>
      <c r="P20" s="95">
        <v>0.03</v>
      </c>
      <c r="Q20" s="43">
        <f>J19*P20</f>
        <v>145.63199999999998</v>
      </c>
      <c r="R20" s="206"/>
    </row>
    <row r="21" spans="1:19" ht="64.150000000000006" customHeight="1" thickBot="1" x14ac:dyDescent="0.3">
      <c r="A21" s="151"/>
      <c r="B21" s="255"/>
      <c r="C21" s="255"/>
      <c r="D21" s="257"/>
      <c r="E21" s="42"/>
      <c r="F21" s="42"/>
      <c r="G21" s="42"/>
      <c r="H21" s="42"/>
      <c r="I21" s="256"/>
      <c r="J21" s="256"/>
      <c r="K21" s="256"/>
      <c r="L21" s="254"/>
      <c r="M21" s="254"/>
      <c r="N21" s="42" t="s">
        <v>266</v>
      </c>
      <c r="O21" s="255" t="s">
        <v>27</v>
      </c>
      <c r="P21" s="254" t="s">
        <v>246</v>
      </c>
      <c r="Q21" s="42">
        <v>109.22</v>
      </c>
      <c r="R21" s="206"/>
    </row>
    <row r="22" spans="1:19" ht="66" customHeight="1" thickBot="1" x14ac:dyDescent="0.3">
      <c r="A22" s="151"/>
      <c r="B22" s="255"/>
      <c r="C22" s="255"/>
      <c r="D22" s="257"/>
      <c r="E22" s="42"/>
      <c r="F22" s="42"/>
      <c r="G22" s="42"/>
      <c r="H22" s="42"/>
      <c r="I22" s="256"/>
      <c r="J22" s="256"/>
      <c r="K22" s="256"/>
      <c r="L22" s="254"/>
      <c r="M22" s="254"/>
      <c r="N22" s="42" t="s">
        <v>266</v>
      </c>
      <c r="O22" s="255"/>
      <c r="P22" s="254"/>
      <c r="Q22" s="42">
        <v>109.22</v>
      </c>
      <c r="R22" s="206"/>
    </row>
    <row r="23" spans="1:19" ht="49.15" customHeight="1" thickBot="1" x14ac:dyDescent="0.3">
      <c r="A23" s="151"/>
      <c r="B23" s="255"/>
      <c r="C23" s="255"/>
      <c r="D23" s="257"/>
      <c r="E23" s="42"/>
      <c r="F23" s="42"/>
      <c r="G23" s="42"/>
      <c r="H23" s="42"/>
      <c r="I23" s="256"/>
      <c r="J23" s="256"/>
      <c r="K23" s="256"/>
      <c r="L23" s="254"/>
      <c r="M23" s="254"/>
      <c r="N23" s="42" t="s">
        <v>266</v>
      </c>
      <c r="O23" s="255"/>
      <c r="P23" s="254"/>
      <c r="Q23" s="42">
        <v>109.22</v>
      </c>
      <c r="R23" s="206"/>
    </row>
    <row r="24" spans="1:19" ht="54" customHeight="1" thickBot="1" x14ac:dyDescent="0.3">
      <c r="A24" s="151"/>
      <c r="B24" s="255"/>
      <c r="C24" s="255"/>
      <c r="D24" s="257"/>
      <c r="E24" s="42"/>
      <c r="F24" s="42"/>
      <c r="G24" s="42"/>
      <c r="H24" s="42"/>
      <c r="I24" s="256"/>
      <c r="J24" s="256"/>
      <c r="K24" s="256"/>
      <c r="L24" s="254"/>
      <c r="M24" s="254"/>
      <c r="N24" s="96" t="s">
        <v>269</v>
      </c>
      <c r="O24" s="96" t="s">
        <v>199</v>
      </c>
      <c r="P24" s="95" t="s">
        <v>247</v>
      </c>
      <c r="Q24" s="42">
        <v>747.58</v>
      </c>
      <c r="R24" s="206"/>
    </row>
    <row r="25" spans="1:19" ht="55.15" customHeight="1" thickBot="1" x14ac:dyDescent="0.3">
      <c r="A25" s="151"/>
      <c r="B25" s="255"/>
      <c r="C25" s="255"/>
      <c r="D25" s="257"/>
      <c r="E25" s="42"/>
      <c r="F25" s="42"/>
      <c r="G25" s="42"/>
      <c r="H25" s="42"/>
      <c r="I25" s="256"/>
      <c r="J25" s="256"/>
      <c r="K25" s="256"/>
      <c r="L25" s="254"/>
      <c r="M25" s="254"/>
      <c r="N25" s="96" t="s">
        <v>264</v>
      </c>
      <c r="O25" s="253" t="s">
        <v>200</v>
      </c>
      <c r="P25" s="254" t="s">
        <v>248</v>
      </c>
      <c r="Q25" s="42">
        <v>106.8</v>
      </c>
      <c r="R25" s="206"/>
    </row>
    <row r="26" spans="1:19" ht="58.9" customHeight="1" thickBot="1" x14ac:dyDescent="0.3">
      <c r="A26" s="151"/>
      <c r="B26" s="255"/>
      <c r="C26" s="255"/>
      <c r="D26" s="257"/>
      <c r="E26" s="42"/>
      <c r="F26" s="42"/>
      <c r="G26" s="42"/>
      <c r="H26" s="42"/>
      <c r="I26" s="256"/>
      <c r="J26" s="256"/>
      <c r="K26" s="256"/>
      <c r="L26" s="254"/>
      <c r="M26" s="254"/>
      <c r="N26" s="96" t="s">
        <v>264</v>
      </c>
      <c r="O26" s="253"/>
      <c r="P26" s="254"/>
      <c r="Q26" s="42">
        <v>106.8</v>
      </c>
      <c r="R26" s="206"/>
    </row>
    <row r="27" spans="1:19" ht="55.9" customHeight="1" thickBot="1" x14ac:dyDescent="0.3">
      <c r="A27" s="151"/>
      <c r="B27" s="255"/>
      <c r="C27" s="255"/>
      <c r="D27" s="257"/>
      <c r="E27" s="42"/>
      <c r="F27" s="42"/>
      <c r="G27" s="42"/>
      <c r="H27" s="42"/>
      <c r="I27" s="256"/>
      <c r="J27" s="256"/>
      <c r="K27" s="256"/>
      <c r="L27" s="254"/>
      <c r="M27" s="254"/>
      <c r="N27" s="42" t="s">
        <v>266</v>
      </c>
      <c r="O27" s="253"/>
      <c r="P27" s="254"/>
      <c r="Q27" s="42">
        <v>106.8</v>
      </c>
      <c r="R27" s="206"/>
    </row>
    <row r="28" spans="1:19" ht="60" customHeight="1" thickBot="1" x14ac:dyDescent="0.3">
      <c r="A28" s="151"/>
      <c r="B28" s="255"/>
      <c r="C28" s="255"/>
      <c r="D28" s="257"/>
      <c r="E28" s="42"/>
      <c r="F28" s="42"/>
      <c r="G28" s="42"/>
      <c r="H28" s="42"/>
      <c r="I28" s="256"/>
      <c r="J28" s="256"/>
      <c r="K28" s="256"/>
      <c r="L28" s="254"/>
      <c r="M28" s="254"/>
      <c r="N28" s="96" t="s">
        <v>253</v>
      </c>
      <c r="O28" s="253" t="s">
        <v>19</v>
      </c>
      <c r="P28" s="254" t="s">
        <v>249</v>
      </c>
      <c r="Q28" s="42">
        <v>116.5</v>
      </c>
      <c r="R28" s="206"/>
    </row>
    <row r="29" spans="1:19" ht="55.15" customHeight="1" thickBot="1" x14ac:dyDescent="0.3">
      <c r="A29" s="151"/>
      <c r="B29" s="255"/>
      <c r="C29" s="255"/>
      <c r="D29" s="257"/>
      <c r="E29" s="42"/>
      <c r="F29" s="42"/>
      <c r="G29" s="42"/>
      <c r="H29" s="42"/>
      <c r="I29" s="256"/>
      <c r="J29" s="256"/>
      <c r="K29" s="256"/>
      <c r="L29" s="254"/>
      <c r="M29" s="254"/>
      <c r="N29" s="96" t="s">
        <v>253</v>
      </c>
      <c r="O29" s="253"/>
      <c r="P29" s="254"/>
      <c r="Q29" s="42">
        <v>116.5</v>
      </c>
      <c r="R29" s="206"/>
    </row>
    <row r="30" spans="1:19" ht="56.45" customHeight="1" thickBot="1" x14ac:dyDescent="0.3">
      <c r="A30" s="151"/>
      <c r="B30" s="255"/>
      <c r="C30" s="255"/>
      <c r="D30" s="257"/>
      <c r="E30" s="42"/>
      <c r="F30" s="42"/>
      <c r="G30" s="42"/>
      <c r="H30" s="42"/>
      <c r="I30" s="256"/>
      <c r="J30" s="256"/>
      <c r="K30" s="256"/>
      <c r="L30" s="254"/>
      <c r="M30" s="254"/>
      <c r="N30" s="96" t="s">
        <v>253</v>
      </c>
      <c r="O30" s="253" t="s">
        <v>250</v>
      </c>
      <c r="P30" s="254" t="s">
        <v>251</v>
      </c>
      <c r="Q30" s="42">
        <v>254.85</v>
      </c>
      <c r="R30" s="206"/>
    </row>
    <row r="31" spans="1:19" ht="60" customHeight="1" thickBot="1" x14ac:dyDescent="0.3">
      <c r="A31" s="152"/>
      <c r="B31" s="255"/>
      <c r="C31" s="255"/>
      <c r="D31" s="257"/>
      <c r="E31" s="42"/>
      <c r="F31" s="42"/>
      <c r="G31" s="42"/>
      <c r="H31" s="42"/>
      <c r="I31" s="256"/>
      <c r="J31" s="256"/>
      <c r="K31" s="256"/>
      <c r="L31" s="254"/>
      <c r="M31" s="254"/>
      <c r="N31" s="96" t="s">
        <v>253</v>
      </c>
      <c r="O31" s="253"/>
      <c r="P31" s="254"/>
      <c r="Q31" s="42">
        <v>254.85</v>
      </c>
      <c r="R31" s="207"/>
    </row>
    <row r="32" spans="1:19" x14ac:dyDescent="0.25">
      <c r="J32" s="11"/>
      <c r="N32" s="10"/>
      <c r="R32" s="119"/>
    </row>
    <row r="33" spans="1:18" x14ac:dyDescent="0.25">
      <c r="J33" s="11"/>
      <c r="R33" s="120">
        <f>SUM(R5:R31)</f>
        <v>28247.432000000001</v>
      </c>
    </row>
    <row r="34" spans="1:18" ht="15.75" thickBot="1" x14ac:dyDescent="0.3">
      <c r="J34" s="11"/>
      <c r="R34" s="112"/>
    </row>
    <row r="35" spans="1:18" x14ac:dyDescent="0.25">
      <c r="A35" s="113"/>
      <c r="C35" s="114"/>
      <c r="J35" s="11"/>
    </row>
    <row r="36" spans="1:18" x14ac:dyDescent="0.25">
      <c r="A36" s="115"/>
      <c r="C36" s="114"/>
      <c r="J36" s="11"/>
    </row>
    <row r="37" spans="1:18" x14ac:dyDescent="0.25">
      <c r="J37" s="11"/>
    </row>
    <row r="38" spans="1:18" x14ac:dyDescent="0.25">
      <c r="B38" s="113"/>
      <c r="J38" s="11"/>
    </row>
    <row r="39" spans="1:18" x14ac:dyDescent="0.25">
      <c r="B39" s="113"/>
      <c r="J39" s="11"/>
    </row>
    <row r="40" spans="1:18" x14ac:dyDescent="0.25">
      <c r="J40" s="11"/>
    </row>
    <row r="41" spans="1:18" x14ac:dyDescent="0.25">
      <c r="J41" s="11"/>
    </row>
    <row r="42" spans="1:18" ht="15.75" thickBot="1" x14ac:dyDescent="0.3">
      <c r="J42" s="11"/>
    </row>
    <row r="43" spans="1:18" ht="100.15" customHeight="1" thickBot="1" x14ac:dyDescent="0.3">
      <c r="B43" s="118" t="s">
        <v>243</v>
      </c>
      <c r="C43" s="67"/>
      <c r="D43" s="67"/>
      <c r="E43" s="67"/>
      <c r="F43" s="67"/>
      <c r="G43" s="67"/>
      <c r="H43" s="67"/>
      <c r="I43" s="116"/>
      <c r="J43" s="117"/>
      <c r="K43" s="67"/>
      <c r="L43" s="67"/>
      <c r="M43" s="67"/>
    </row>
    <row r="44" spans="1:18" x14ac:dyDescent="0.25">
      <c r="J44" s="11"/>
    </row>
    <row r="45" spans="1:18" x14ac:dyDescent="0.25">
      <c r="J45" s="11"/>
    </row>
    <row r="46" spans="1:18" x14ac:dyDescent="0.25">
      <c r="J46" s="11"/>
    </row>
    <row r="47" spans="1:18" x14ac:dyDescent="0.25">
      <c r="J47" s="11"/>
    </row>
    <row r="48" spans="1:18" x14ac:dyDescent="0.25">
      <c r="J48" s="11"/>
    </row>
    <row r="49" spans="10:10" x14ac:dyDescent="0.25">
      <c r="J49" s="11"/>
    </row>
    <row r="50" spans="10:10" x14ac:dyDescent="0.25">
      <c r="J50" s="11"/>
    </row>
    <row r="51" spans="10:10" x14ac:dyDescent="0.25">
      <c r="J51" s="11"/>
    </row>
    <row r="52" spans="10:10" x14ac:dyDescent="0.25">
      <c r="J52" s="11"/>
    </row>
    <row r="53" spans="10:10" x14ac:dyDescent="0.25">
      <c r="J53" s="11"/>
    </row>
    <row r="54" spans="10:10" x14ac:dyDescent="0.25">
      <c r="J54" s="11"/>
    </row>
    <row r="55" spans="10:10" x14ac:dyDescent="0.25">
      <c r="J55" s="11"/>
    </row>
    <row r="56" spans="10:10" x14ac:dyDescent="0.25">
      <c r="J56" s="11"/>
    </row>
    <row r="57" spans="10:10" x14ac:dyDescent="0.25">
      <c r="J57" s="11"/>
    </row>
    <row r="58" spans="10:10" x14ac:dyDescent="0.25">
      <c r="J58" s="11"/>
    </row>
    <row r="59" spans="10:10" x14ac:dyDescent="0.25">
      <c r="J59" s="11"/>
    </row>
    <row r="60" spans="10:10" x14ac:dyDescent="0.25">
      <c r="J60" s="11"/>
    </row>
    <row r="61" spans="10:10" x14ac:dyDescent="0.25">
      <c r="J61" s="11"/>
    </row>
    <row r="62" spans="10:10" x14ac:dyDescent="0.25">
      <c r="J62" s="11"/>
    </row>
    <row r="63" spans="10:10" x14ac:dyDescent="0.25">
      <c r="J63" s="11"/>
    </row>
    <row r="64" spans="10:10" x14ac:dyDescent="0.25">
      <c r="J64" s="11"/>
    </row>
    <row r="65" spans="10:10" x14ac:dyDescent="0.25">
      <c r="J65" s="11"/>
    </row>
    <row r="66" spans="10:10" x14ac:dyDescent="0.25">
      <c r="J66" s="11"/>
    </row>
    <row r="67" spans="10:10" x14ac:dyDescent="0.25">
      <c r="J67" s="11"/>
    </row>
    <row r="68" spans="10:10" x14ac:dyDescent="0.25">
      <c r="J68" s="11"/>
    </row>
    <row r="69" spans="10:10" x14ac:dyDescent="0.25">
      <c r="J69" s="11"/>
    </row>
    <row r="70" spans="10:10" x14ac:dyDescent="0.25">
      <c r="J70" s="11"/>
    </row>
    <row r="71" spans="10:10" x14ac:dyDescent="0.25">
      <c r="J71" s="11"/>
    </row>
    <row r="72" spans="10:10" x14ac:dyDescent="0.25">
      <c r="J72" s="11"/>
    </row>
  </sheetData>
  <sheetProtection algorithmName="SHA-512" hashValue="EYTNWBntN8Vn8W3kPJxoSHkuFb2CQPaqR0vdBzTnutPptWWWDu0GQpXGONTQoak3k9QJyUT/xdhgYA+EchRfrA==" saltValue="AdmLQmm6m8J0tiDg0droFw==" spinCount="100000" sheet="1" objects="1" scenarios="1"/>
  <mergeCells count="36">
    <mergeCell ref="K19:K31"/>
    <mergeCell ref="L19:L31"/>
    <mergeCell ref="M19:M31"/>
    <mergeCell ref="A5:A31"/>
    <mergeCell ref="R19:R31"/>
    <mergeCell ref="B19:B31"/>
    <mergeCell ref="C19:C31"/>
    <mergeCell ref="D19:D31"/>
    <mergeCell ref="I19:I31"/>
    <mergeCell ref="J19:J31"/>
    <mergeCell ref="L12:L18"/>
    <mergeCell ref="M12:M18"/>
    <mergeCell ref="R12:R18"/>
    <mergeCell ref="B12:B18"/>
    <mergeCell ref="C5:C18"/>
    <mergeCell ref="D12:D18"/>
    <mergeCell ref="I12:I18"/>
    <mergeCell ref="J12:J18"/>
    <mergeCell ref="K12:K18"/>
    <mergeCell ref="A3:J3"/>
    <mergeCell ref="R5:R11"/>
    <mergeCell ref="B5:B11"/>
    <mergeCell ref="D5:D11"/>
    <mergeCell ref="I5:I11"/>
    <mergeCell ref="J5:J11"/>
    <mergeCell ref="K5:K11"/>
    <mergeCell ref="L5:L11"/>
    <mergeCell ref="M5:M11"/>
    <mergeCell ref="O28:O29"/>
    <mergeCell ref="P28:P29"/>
    <mergeCell ref="O30:O31"/>
    <mergeCell ref="P30:P31"/>
    <mergeCell ref="O21:O23"/>
    <mergeCell ref="P21:P23"/>
    <mergeCell ref="O25:O27"/>
    <mergeCell ref="P25:P27"/>
  </mergeCells>
  <printOptions gridLines="1"/>
  <pageMargins left="0.25" right="0.25"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BB7F-BA19-4017-8AD9-6D35281A617E}">
  <sheetPr codeName="Foglio6">
    <pageSetUpPr fitToPage="1"/>
  </sheetPr>
  <dimension ref="A1:R180"/>
  <sheetViews>
    <sheetView zoomScale="98" zoomScaleNormal="98" workbookViewId="0">
      <selection activeCell="A4" sqref="A4:S41"/>
    </sheetView>
  </sheetViews>
  <sheetFormatPr defaultColWidth="8.85546875" defaultRowHeight="15" x14ac:dyDescent="0.25"/>
  <cols>
    <col min="1" max="1" width="24.28515625" style="39" customWidth="1"/>
    <col min="2" max="2" width="48.140625" style="39" customWidth="1"/>
    <col min="3" max="3" width="19.5703125" style="39" customWidth="1"/>
    <col min="4" max="4" width="19.42578125" style="39" customWidth="1"/>
    <col min="5" max="5" width="18.28515625" style="39" hidden="1" customWidth="1"/>
    <col min="6" max="6" width="9.140625" style="39" hidden="1" customWidth="1"/>
    <col min="7" max="7" width="0.140625" style="39" hidden="1" customWidth="1"/>
    <col min="8" max="8" width="2.42578125" style="39" hidden="1" customWidth="1"/>
    <col min="9" max="9" width="22.7109375" style="39" customWidth="1"/>
    <col min="10" max="10" width="17.140625" style="7" customWidth="1"/>
    <col min="11" max="11" width="17.85546875" style="39" customWidth="1"/>
    <col min="12" max="13" width="15.140625" style="39" customWidth="1"/>
    <col min="14" max="16" width="18.28515625" style="39" customWidth="1"/>
    <col min="17" max="17" width="14.5703125" style="39" customWidth="1"/>
    <col min="18" max="18" width="19.42578125" style="39" customWidth="1"/>
    <col min="19" max="19" width="14.42578125" style="39" customWidth="1"/>
    <col min="20" max="20" width="8.85546875" style="39"/>
    <col min="21" max="21" width="38.140625" style="39" customWidth="1"/>
    <col min="22" max="16384" width="8.85546875" style="39"/>
  </cols>
  <sheetData>
    <row r="1" spans="1:18" x14ac:dyDescent="0.25">
      <c r="J1" s="39"/>
    </row>
    <row r="2" spans="1:18" ht="15.75" thickBot="1" x14ac:dyDescent="0.3">
      <c r="J2" s="39"/>
    </row>
    <row r="3" spans="1:18" ht="15.75" thickBot="1" x14ac:dyDescent="0.3">
      <c r="A3" s="208"/>
      <c r="B3" s="209"/>
      <c r="C3" s="209"/>
      <c r="D3" s="209"/>
      <c r="E3" s="209"/>
      <c r="F3" s="209"/>
      <c r="G3" s="209"/>
      <c r="H3" s="209"/>
      <c r="I3" s="209"/>
      <c r="J3" s="210"/>
    </row>
    <row r="4" spans="1:18" ht="109.15" customHeight="1" thickBot="1" x14ac:dyDescent="0.3">
      <c r="A4" s="77" t="s">
        <v>270</v>
      </c>
      <c r="B4" s="33" t="s">
        <v>23</v>
      </c>
      <c r="C4" s="34" t="s">
        <v>21</v>
      </c>
      <c r="D4" s="33" t="s">
        <v>12</v>
      </c>
      <c r="E4" s="33"/>
      <c r="F4" s="34"/>
      <c r="G4" s="34"/>
      <c r="H4" s="34"/>
      <c r="I4" s="35" t="s">
        <v>13</v>
      </c>
      <c r="J4" s="36">
        <v>0.8</v>
      </c>
      <c r="K4" s="36">
        <v>0.2</v>
      </c>
      <c r="L4" s="36" t="s">
        <v>118</v>
      </c>
      <c r="M4" s="36" t="s">
        <v>119</v>
      </c>
      <c r="N4" s="36" t="s">
        <v>16</v>
      </c>
      <c r="O4" s="36" t="s">
        <v>17</v>
      </c>
      <c r="P4" s="36" t="s">
        <v>18</v>
      </c>
      <c r="Q4" s="36" t="s">
        <v>14</v>
      </c>
      <c r="R4" s="36" t="s">
        <v>20</v>
      </c>
    </row>
    <row r="5" spans="1:18" ht="99" customHeight="1" thickBot="1" x14ac:dyDescent="0.3">
      <c r="A5" s="150" t="s">
        <v>5</v>
      </c>
      <c r="B5" s="215" t="s">
        <v>57</v>
      </c>
      <c r="C5" s="255" t="s">
        <v>22</v>
      </c>
      <c r="D5" s="256">
        <v>6564181.6900000004</v>
      </c>
      <c r="E5" s="42"/>
      <c r="F5" s="42"/>
      <c r="G5" s="42"/>
      <c r="H5" s="42"/>
      <c r="I5" s="256">
        <v>118341.09</v>
      </c>
      <c r="J5" s="256">
        <f>I5*J4</f>
        <v>94672.872000000003</v>
      </c>
      <c r="K5" s="256">
        <v>18935</v>
      </c>
      <c r="L5" s="255" t="s">
        <v>202</v>
      </c>
      <c r="M5" s="259">
        <v>0.24</v>
      </c>
      <c r="N5" s="42" t="s">
        <v>271</v>
      </c>
      <c r="O5" s="42" t="s">
        <v>27</v>
      </c>
      <c r="P5" s="95">
        <v>0.1</v>
      </c>
      <c r="Q5" s="42">
        <v>4267.58</v>
      </c>
      <c r="R5" s="256">
        <f>SUM(Q5:Q10)</f>
        <v>25554.42</v>
      </c>
    </row>
    <row r="6" spans="1:18" ht="59.45" customHeight="1" thickBot="1" x14ac:dyDescent="0.3">
      <c r="A6" s="211"/>
      <c r="B6" s="216"/>
      <c r="C6" s="255"/>
      <c r="D6" s="256"/>
      <c r="E6" s="42"/>
      <c r="F6" s="42"/>
      <c r="G6" s="42"/>
      <c r="H6" s="42"/>
      <c r="I6" s="256"/>
      <c r="J6" s="256"/>
      <c r="K6" s="256"/>
      <c r="L6" s="255"/>
      <c r="M6" s="253"/>
      <c r="N6" s="42" t="s">
        <v>269</v>
      </c>
      <c r="O6" s="42" t="s">
        <v>27</v>
      </c>
      <c r="P6" s="42"/>
      <c r="Q6" s="42"/>
      <c r="R6" s="256"/>
    </row>
    <row r="7" spans="1:18" ht="50.45" customHeight="1" thickBot="1" x14ac:dyDescent="0.3">
      <c r="A7" s="211"/>
      <c r="B7" s="216"/>
      <c r="C7" s="255"/>
      <c r="D7" s="256"/>
      <c r="E7" s="42"/>
      <c r="F7" s="42"/>
      <c r="G7" s="42"/>
      <c r="H7" s="42"/>
      <c r="I7" s="256"/>
      <c r="J7" s="256"/>
      <c r="K7" s="256"/>
      <c r="L7" s="255"/>
      <c r="M7" s="253"/>
      <c r="N7" s="42" t="s">
        <v>269</v>
      </c>
      <c r="O7" s="42" t="s">
        <v>29</v>
      </c>
      <c r="P7" s="95">
        <v>0.21</v>
      </c>
      <c r="Q7" s="43">
        <v>5820.84</v>
      </c>
      <c r="R7" s="256"/>
    </row>
    <row r="8" spans="1:18" ht="62.45" customHeight="1" thickBot="1" x14ac:dyDescent="0.3">
      <c r="A8" s="211"/>
      <c r="B8" s="216"/>
      <c r="C8" s="255"/>
      <c r="D8" s="256"/>
      <c r="E8" s="42"/>
      <c r="F8" s="42"/>
      <c r="G8" s="42"/>
      <c r="H8" s="42"/>
      <c r="I8" s="256"/>
      <c r="J8" s="256"/>
      <c r="K8" s="256"/>
      <c r="L8" s="255"/>
      <c r="M8" s="253"/>
      <c r="N8" s="42" t="s">
        <v>269</v>
      </c>
      <c r="O8" s="42" t="s">
        <v>29</v>
      </c>
      <c r="P8" s="95">
        <v>0.21</v>
      </c>
      <c r="Q8" s="43">
        <v>5571.13</v>
      </c>
      <c r="R8" s="256"/>
    </row>
    <row r="9" spans="1:18" ht="65.45" customHeight="1" thickBot="1" x14ac:dyDescent="0.3">
      <c r="A9" s="211"/>
      <c r="B9" s="216"/>
      <c r="C9" s="255"/>
      <c r="D9" s="256"/>
      <c r="E9" s="42"/>
      <c r="F9" s="42"/>
      <c r="G9" s="42"/>
      <c r="H9" s="42"/>
      <c r="I9" s="256"/>
      <c r="J9" s="256"/>
      <c r="K9" s="256"/>
      <c r="L9" s="255"/>
      <c r="M9" s="253"/>
      <c r="N9" s="42" t="s">
        <v>269</v>
      </c>
      <c r="O9" s="42" t="s">
        <v>56</v>
      </c>
      <c r="P9" s="95">
        <v>0.24</v>
      </c>
      <c r="Q9" s="43">
        <v>8108.87</v>
      </c>
      <c r="R9" s="256"/>
    </row>
    <row r="10" spans="1:18" ht="77.45" customHeight="1" thickBot="1" x14ac:dyDescent="0.3">
      <c r="A10" s="211"/>
      <c r="B10" s="239"/>
      <c r="C10" s="255"/>
      <c r="D10" s="256"/>
      <c r="E10" s="42"/>
      <c r="F10" s="42"/>
      <c r="G10" s="42"/>
      <c r="H10" s="42"/>
      <c r="I10" s="256"/>
      <c r="J10" s="256"/>
      <c r="K10" s="256"/>
      <c r="L10" s="255"/>
      <c r="M10" s="253"/>
      <c r="N10" s="96" t="s">
        <v>255</v>
      </c>
      <c r="O10" s="42" t="s">
        <v>19</v>
      </c>
      <c r="P10" s="95">
        <v>0.15</v>
      </c>
      <c r="Q10" s="43">
        <v>1786</v>
      </c>
      <c r="R10" s="256"/>
    </row>
    <row r="11" spans="1:18" ht="90" customHeight="1" thickBot="1" x14ac:dyDescent="0.3">
      <c r="A11" s="211"/>
      <c r="B11" s="215" t="s">
        <v>58</v>
      </c>
      <c r="C11" s="255"/>
      <c r="D11" s="256"/>
      <c r="E11" s="42"/>
      <c r="F11" s="42"/>
      <c r="G11" s="42"/>
      <c r="H11" s="42"/>
      <c r="I11" s="256"/>
      <c r="J11" s="256"/>
      <c r="K11" s="256"/>
      <c r="L11" s="255"/>
      <c r="M11" s="253"/>
      <c r="N11" s="42" t="s">
        <v>261</v>
      </c>
      <c r="O11" s="42" t="s">
        <v>29</v>
      </c>
      <c r="P11" s="95">
        <v>0.21</v>
      </c>
      <c r="Q11" s="43">
        <v>6236.23</v>
      </c>
      <c r="R11" s="256">
        <f>SUM(Q11:Q14)</f>
        <v>22851.189999999995</v>
      </c>
    </row>
    <row r="12" spans="1:18" ht="37.9" customHeight="1" thickBot="1" x14ac:dyDescent="0.3">
      <c r="A12" s="211"/>
      <c r="B12" s="216"/>
      <c r="C12" s="255"/>
      <c r="D12" s="256"/>
      <c r="E12" s="42"/>
      <c r="F12" s="42"/>
      <c r="G12" s="42"/>
      <c r="H12" s="42"/>
      <c r="I12" s="256"/>
      <c r="J12" s="256"/>
      <c r="K12" s="256"/>
      <c r="L12" s="255"/>
      <c r="M12" s="253"/>
      <c r="N12" s="42" t="s">
        <v>264</v>
      </c>
      <c r="O12" s="42" t="s">
        <v>29</v>
      </c>
      <c r="P12" s="95">
        <v>0.21</v>
      </c>
      <c r="Q12" s="43">
        <v>5933.87</v>
      </c>
      <c r="R12" s="255"/>
    </row>
    <row r="13" spans="1:18" ht="52.9" customHeight="1" thickBot="1" x14ac:dyDescent="0.3">
      <c r="A13" s="211"/>
      <c r="B13" s="216"/>
      <c r="C13" s="255"/>
      <c r="D13" s="256"/>
      <c r="E13" s="42"/>
      <c r="F13" s="42"/>
      <c r="G13" s="42"/>
      <c r="H13" s="42"/>
      <c r="I13" s="256"/>
      <c r="J13" s="256"/>
      <c r="K13" s="256"/>
      <c r="L13" s="255"/>
      <c r="M13" s="253"/>
      <c r="N13" s="42" t="s">
        <v>264</v>
      </c>
      <c r="O13" s="42" t="s">
        <v>56</v>
      </c>
      <c r="P13" s="95">
        <v>0.24</v>
      </c>
      <c r="Q13" s="43">
        <v>8773.99</v>
      </c>
      <c r="R13" s="255"/>
    </row>
    <row r="14" spans="1:18" ht="79.900000000000006" customHeight="1" thickBot="1" x14ac:dyDescent="0.3">
      <c r="A14" s="211"/>
      <c r="B14" s="239"/>
      <c r="C14" s="255"/>
      <c r="D14" s="256"/>
      <c r="E14" s="42"/>
      <c r="F14" s="42"/>
      <c r="G14" s="42"/>
      <c r="H14" s="42"/>
      <c r="I14" s="256"/>
      <c r="J14" s="256"/>
      <c r="K14" s="256"/>
      <c r="L14" s="255"/>
      <c r="M14" s="253"/>
      <c r="N14" s="96" t="s">
        <v>266</v>
      </c>
      <c r="O14" s="42" t="s">
        <v>19</v>
      </c>
      <c r="P14" s="95">
        <v>0.15</v>
      </c>
      <c r="Q14" s="43">
        <v>1907.1</v>
      </c>
      <c r="R14" s="255"/>
    </row>
    <row r="15" spans="1:18" ht="84.6" customHeight="1" thickBot="1" x14ac:dyDescent="0.3">
      <c r="A15" s="211"/>
      <c r="B15" s="215" t="s">
        <v>60</v>
      </c>
      <c r="C15" s="255" t="s">
        <v>59</v>
      </c>
      <c r="D15" s="256">
        <v>1526902.42</v>
      </c>
      <c r="E15" s="43">
        <v>1526902.42</v>
      </c>
      <c r="F15" s="43">
        <v>1526902.42</v>
      </c>
      <c r="G15" s="43">
        <v>1526902.42</v>
      </c>
      <c r="H15" s="43">
        <v>1526902.42</v>
      </c>
      <c r="I15" s="256">
        <v>29234.240000000002</v>
      </c>
      <c r="J15" s="256">
        <v>23387</v>
      </c>
      <c r="K15" s="256">
        <v>4677</v>
      </c>
      <c r="L15" s="255" t="s">
        <v>55</v>
      </c>
      <c r="M15" s="255" t="s">
        <v>79</v>
      </c>
      <c r="N15" s="42" t="s">
        <v>272</v>
      </c>
      <c r="O15" s="42" t="s">
        <v>27</v>
      </c>
      <c r="P15" s="95">
        <v>0.1</v>
      </c>
      <c r="Q15" s="42">
        <v>1016.31</v>
      </c>
      <c r="R15" s="256">
        <f>SUM(Q15:Q22)</f>
        <v>11777.859999999999</v>
      </c>
    </row>
    <row r="16" spans="1:18" ht="75" customHeight="1" thickBot="1" x14ac:dyDescent="0.3">
      <c r="A16" s="211"/>
      <c r="B16" s="216"/>
      <c r="C16" s="255"/>
      <c r="D16" s="256"/>
      <c r="E16" s="42"/>
      <c r="F16" s="42"/>
      <c r="G16" s="42"/>
      <c r="H16" s="42"/>
      <c r="I16" s="256"/>
      <c r="J16" s="256"/>
      <c r="K16" s="256"/>
      <c r="L16" s="255"/>
      <c r="M16" s="255"/>
      <c r="N16" s="42" t="s">
        <v>269</v>
      </c>
      <c r="O16" s="42" t="s">
        <v>27</v>
      </c>
      <c r="P16" s="42"/>
      <c r="Q16" s="42"/>
      <c r="R16" s="256"/>
    </row>
    <row r="17" spans="1:18" ht="57" customHeight="1" thickBot="1" x14ac:dyDescent="0.3">
      <c r="A17" s="211"/>
      <c r="B17" s="216"/>
      <c r="C17" s="255"/>
      <c r="D17" s="256"/>
      <c r="E17" s="42"/>
      <c r="F17" s="42"/>
      <c r="G17" s="42"/>
      <c r="H17" s="42"/>
      <c r="I17" s="256"/>
      <c r="J17" s="256"/>
      <c r="K17" s="256"/>
      <c r="L17" s="255"/>
      <c r="M17" s="255"/>
      <c r="N17" s="42" t="s">
        <v>269</v>
      </c>
      <c r="O17" s="42" t="s">
        <v>29</v>
      </c>
      <c r="P17" s="95">
        <v>0.21</v>
      </c>
      <c r="Q17" s="43">
        <v>2372.15</v>
      </c>
      <c r="R17" s="256"/>
    </row>
    <row r="18" spans="1:18" ht="56.45" customHeight="1" thickBot="1" x14ac:dyDescent="0.3">
      <c r="A18" s="211"/>
      <c r="B18" s="216"/>
      <c r="C18" s="255"/>
      <c r="D18" s="256"/>
      <c r="E18" s="42"/>
      <c r="F18" s="42"/>
      <c r="G18" s="42"/>
      <c r="H18" s="42"/>
      <c r="I18" s="256"/>
      <c r="J18" s="256"/>
      <c r="K18" s="256"/>
      <c r="L18" s="255"/>
      <c r="M18" s="255"/>
      <c r="N18" s="42" t="s">
        <v>269</v>
      </c>
      <c r="O18" s="42" t="s">
        <v>29</v>
      </c>
      <c r="P18" s="95">
        <v>0.21</v>
      </c>
      <c r="Q18" s="43">
        <v>2451.34</v>
      </c>
      <c r="R18" s="256"/>
    </row>
    <row r="19" spans="1:18" ht="69.599999999999994" customHeight="1" thickBot="1" x14ac:dyDescent="0.3">
      <c r="A19" s="211"/>
      <c r="B19" s="239"/>
      <c r="C19" s="255"/>
      <c r="D19" s="256"/>
      <c r="E19" s="42"/>
      <c r="F19" s="42"/>
      <c r="G19" s="42"/>
      <c r="H19" s="42"/>
      <c r="I19" s="256"/>
      <c r="J19" s="256"/>
      <c r="K19" s="256"/>
      <c r="L19" s="255"/>
      <c r="M19" s="255"/>
      <c r="N19" s="96" t="s">
        <v>266</v>
      </c>
      <c r="O19" s="42" t="s">
        <v>19</v>
      </c>
      <c r="P19" s="95">
        <v>0.15</v>
      </c>
      <c r="Q19" s="43">
        <v>430.65</v>
      </c>
      <c r="R19" s="256"/>
    </row>
    <row r="20" spans="1:18" ht="41.25" customHeight="1" thickBot="1" x14ac:dyDescent="0.3">
      <c r="A20" s="211"/>
      <c r="B20" s="215" t="s">
        <v>61</v>
      </c>
      <c r="C20" s="255"/>
      <c r="D20" s="256"/>
      <c r="E20" s="42"/>
      <c r="F20" s="42"/>
      <c r="G20" s="42"/>
      <c r="H20" s="42"/>
      <c r="I20" s="256"/>
      <c r="J20" s="256"/>
      <c r="K20" s="256"/>
      <c r="L20" s="255"/>
      <c r="M20" s="255"/>
      <c r="N20" s="42" t="s">
        <v>261</v>
      </c>
      <c r="O20" s="42" t="s">
        <v>29</v>
      </c>
      <c r="P20" s="95">
        <v>0.21</v>
      </c>
      <c r="Q20" s="43">
        <v>3099.08</v>
      </c>
      <c r="R20" s="256"/>
    </row>
    <row r="21" spans="1:18" ht="61.15" customHeight="1" thickBot="1" x14ac:dyDescent="0.3">
      <c r="A21" s="211"/>
      <c r="B21" s="216"/>
      <c r="C21" s="255"/>
      <c r="D21" s="256"/>
      <c r="E21" s="42"/>
      <c r="F21" s="42"/>
      <c r="G21" s="42"/>
      <c r="H21" s="42"/>
      <c r="I21" s="256"/>
      <c r="J21" s="256"/>
      <c r="K21" s="256"/>
      <c r="L21" s="255"/>
      <c r="M21" s="255"/>
      <c r="N21" s="42" t="s">
        <v>261</v>
      </c>
      <c r="O21" s="42" t="s">
        <v>29</v>
      </c>
      <c r="P21" s="95">
        <v>0.21</v>
      </c>
      <c r="Q21" s="43">
        <v>1959.49</v>
      </c>
      <c r="R21" s="256"/>
    </row>
    <row r="22" spans="1:18" ht="66.599999999999994" customHeight="1" thickBot="1" x14ac:dyDescent="0.3">
      <c r="A22" s="211"/>
      <c r="B22" s="239"/>
      <c r="C22" s="255"/>
      <c r="D22" s="256"/>
      <c r="E22" s="42"/>
      <c r="F22" s="42"/>
      <c r="G22" s="42"/>
      <c r="H22" s="42"/>
      <c r="I22" s="256"/>
      <c r="J22" s="256"/>
      <c r="K22" s="256"/>
      <c r="L22" s="255"/>
      <c r="M22" s="255"/>
      <c r="N22" s="96" t="s">
        <v>255</v>
      </c>
      <c r="O22" s="42" t="s">
        <v>19</v>
      </c>
      <c r="P22" s="95">
        <v>0.15</v>
      </c>
      <c r="Q22" s="43">
        <v>448.84</v>
      </c>
      <c r="R22" s="256"/>
    </row>
    <row r="23" spans="1:18" ht="65.45" customHeight="1" thickBot="1" x14ac:dyDescent="0.3">
      <c r="A23" s="211"/>
      <c r="B23" s="215" t="s">
        <v>62</v>
      </c>
      <c r="C23" s="255" t="s">
        <v>59</v>
      </c>
      <c r="D23" s="256">
        <v>1010710.68</v>
      </c>
      <c r="E23" s="42"/>
      <c r="F23" s="42"/>
      <c r="G23" s="42"/>
      <c r="H23" s="42"/>
      <c r="I23" s="256">
        <v>19942.79</v>
      </c>
      <c r="J23" s="256">
        <v>15954</v>
      </c>
      <c r="K23" s="256">
        <v>3191</v>
      </c>
      <c r="L23" s="255" t="s">
        <v>55</v>
      </c>
      <c r="M23" s="255" t="s">
        <v>79</v>
      </c>
      <c r="N23" s="96" t="s">
        <v>273</v>
      </c>
      <c r="O23" s="96" t="s">
        <v>27</v>
      </c>
      <c r="P23" s="124">
        <v>0.1</v>
      </c>
      <c r="Q23" s="96">
        <v>672.73</v>
      </c>
      <c r="R23" s="196">
        <f>SUM(Q23:Q27)</f>
        <v>7615.1</v>
      </c>
    </row>
    <row r="24" spans="1:18" ht="49.15" customHeight="1" thickBot="1" x14ac:dyDescent="0.3">
      <c r="A24" s="211"/>
      <c r="B24" s="216"/>
      <c r="C24" s="255"/>
      <c r="D24" s="256"/>
      <c r="E24" s="42"/>
      <c r="F24" s="42"/>
      <c r="G24" s="42"/>
      <c r="H24" s="42"/>
      <c r="I24" s="256"/>
      <c r="J24" s="256"/>
      <c r="K24" s="256"/>
      <c r="L24" s="255"/>
      <c r="M24" s="255"/>
      <c r="N24" s="96" t="s">
        <v>261</v>
      </c>
      <c r="O24" s="96" t="s">
        <v>29</v>
      </c>
      <c r="P24" s="124" t="s">
        <v>80</v>
      </c>
      <c r="Q24" s="97">
        <v>3025.44</v>
      </c>
      <c r="R24" s="197"/>
    </row>
    <row r="25" spans="1:18" ht="60.6" customHeight="1" thickBot="1" x14ac:dyDescent="0.3">
      <c r="A25" s="211"/>
      <c r="B25" s="216"/>
      <c r="C25" s="255"/>
      <c r="D25" s="256"/>
      <c r="E25" s="42"/>
      <c r="F25" s="42"/>
      <c r="G25" s="42"/>
      <c r="H25" s="42"/>
      <c r="I25" s="256"/>
      <c r="J25" s="256"/>
      <c r="K25" s="256"/>
      <c r="L25" s="255"/>
      <c r="M25" s="255"/>
      <c r="N25" s="96" t="s">
        <v>255</v>
      </c>
      <c r="O25" s="96" t="s">
        <v>19</v>
      </c>
      <c r="P25" s="124">
        <v>0.15</v>
      </c>
      <c r="Q25" s="97">
        <v>276.93</v>
      </c>
      <c r="R25" s="197"/>
    </row>
    <row r="26" spans="1:18" ht="55.15" customHeight="1" thickBot="1" x14ac:dyDescent="0.3">
      <c r="A26" s="211"/>
      <c r="B26" s="216"/>
      <c r="C26" s="255"/>
      <c r="D26" s="256"/>
      <c r="E26" s="42"/>
      <c r="F26" s="42"/>
      <c r="G26" s="42"/>
      <c r="H26" s="42"/>
      <c r="I26" s="256"/>
      <c r="J26" s="256"/>
      <c r="K26" s="256"/>
      <c r="L26" s="255"/>
      <c r="M26" s="255"/>
      <c r="N26" s="96" t="s">
        <v>253</v>
      </c>
      <c r="O26" s="96" t="s">
        <v>29</v>
      </c>
      <c r="P26" s="124" t="s">
        <v>79</v>
      </c>
      <c r="Q26" s="97">
        <v>3334.76</v>
      </c>
      <c r="R26" s="197"/>
    </row>
    <row r="27" spans="1:18" ht="75.599999999999994" customHeight="1" thickBot="1" x14ac:dyDescent="0.3">
      <c r="A27" s="211"/>
      <c r="B27" s="98" t="s">
        <v>81</v>
      </c>
      <c r="C27" s="255"/>
      <c r="D27" s="256"/>
      <c r="E27" s="42"/>
      <c r="F27" s="42"/>
      <c r="G27" s="42"/>
      <c r="H27" s="42"/>
      <c r="I27" s="256"/>
      <c r="J27" s="256"/>
      <c r="K27" s="256"/>
      <c r="L27" s="255"/>
      <c r="M27" s="255"/>
      <c r="N27" s="96" t="s">
        <v>266</v>
      </c>
      <c r="O27" s="96" t="s">
        <v>19</v>
      </c>
      <c r="P27" s="124">
        <v>0.15</v>
      </c>
      <c r="Q27" s="97">
        <v>305.24</v>
      </c>
      <c r="R27" s="198"/>
    </row>
    <row r="28" spans="1:18" ht="45" customHeight="1" thickBot="1" x14ac:dyDescent="0.3">
      <c r="A28" s="211"/>
      <c r="B28" s="215" t="s">
        <v>63</v>
      </c>
      <c r="C28" s="255" t="s">
        <v>59</v>
      </c>
      <c r="D28" s="256">
        <v>2424464.23</v>
      </c>
      <c r="E28" s="42"/>
      <c r="F28" s="42"/>
      <c r="G28" s="42"/>
      <c r="H28" s="42"/>
      <c r="I28" s="256">
        <v>45390.36</v>
      </c>
      <c r="J28" s="256">
        <v>36312</v>
      </c>
      <c r="K28" s="256">
        <v>7262</v>
      </c>
      <c r="L28" s="255" t="s">
        <v>55</v>
      </c>
      <c r="M28" s="255" t="s">
        <v>79</v>
      </c>
      <c r="N28" s="96" t="s">
        <v>273</v>
      </c>
      <c r="O28" s="96" t="s">
        <v>27</v>
      </c>
      <c r="P28" s="124">
        <v>0.1</v>
      </c>
      <c r="Q28" s="97">
        <v>1568.83</v>
      </c>
      <c r="R28" s="196">
        <f>SUM(Q28:Q33)</f>
        <v>17758.719999999998</v>
      </c>
    </row>
    <row r="29" spans="1:18" ht="50.45" customHeight="1" thickBot="1" x14ac:dyDescent="0.3">
      <c r="A29" s="211"/>
      <c r="B29" s="216"/>
      <c r="C29" s="255"/>
      <c r="D29" s="256"/>
      <c r="E29" s="42"/>
      <c r="F29" s="42"/>
      <c r="G29" s="42"/>
      <c r="H29" s="42"/>
      <c r="I29" s="256"/>
      <c r="J29" s="256"/>
      <c r="K29" s="256"/>
      <c r="L29" s="255"/>
      <c r="M29" s="255"/>
      <c r="N29" s="96" t="s">
        <v>261</v>
      </c>
      <c r="O29" s="96" t="s">
        <v>29</v>
      </c>
      <c r="P29" s="124" t="s">
        <v>80</v>
      </c>
      <c r="Q29" s="97">
        <v>8378.2199999999993</v>
      </c>
      <c r="R29" s="230"/>
    </row>
    <row r="30" spans="1:18" ht="66.599999999999994" customHeight="1" thickBot="1" x14ac:dyDescent="0.3">
      <c r="A30" s="211"/>
      <c r="B30" s="216"/>
      <c r="C30" s="255"/>
      <c r="D30" s="256"/>
      <c r="E30" s="42"/>
      <c r="F30" s="42"/>
      <c r="G30" s="42"/>
      <c r="H30" s="42"/>
      <c r="I30" s="256"/>
      <c r="J30" s="256"/>
      <c r="K30" s="256"/>
      <c r="L30" s="255"/>
      <c r="M30" s="255"/>
      <c r="N30" s="96" t="s">
        <v>266</v>
      </c>
      <c r="O30" s="96" t="s">
        <v>19</v>
      </c>
      <c r="P30" s="124">
        <v>0.15</v>
      </c>
      <c r="Q30" s="97">
        <v>766.89</v>
      </c>
      <c r="R30" s="230"/>
    </row>
    <row r="31" spans="1:18" ht="45" customHeight="1" thickBot="1" x14ac:dyDescent="0.3">
      <c r="A31" s="211"/>
      <c r="B31" s="216" t="s">
        <v>82</v>
      </c>
      <c r="C31" s="255"/>
      <c r="D31" s="256"/>
      <c r="E31" s="42"/>
      <c r="F31" s="42"/>
      <c r="G31" s="42"/>
      <c r="H31" s="42"/>
      <c r="I31" s="256"/>
      <c r="J31" s="256"/>
      <c r="K31" s="256"/>
      <c r="L31" s="255"/>
      <c r="M31" s="255"/>
      <c r="N31" s="96"/>
      <c r="O31" s="96"/>
      <c r="P31" s="124"/>
      <c r="Q31" s="97"/>
      <c r="R31" s="230"/>
    </row>
    <row r="32" spans="1:18" ht="65.45" customHeight="1" thickBot="1" x14ac:dyDescent="0.3">
      <c r="A32" s="211"/>
      <c r="B32" s="216"/>
      <c r="C32" s="255"/>
      <c r="D32" s="256"/>
      <c r="E32" s="42"/>
      <c r="F32" s="42"/>
      <c r="G32" s="42"/>
      <c r="H32" s="42"/>
      <c r="I32" s="256"/>
      <c r="J32" s="256"/>
      <c r="K32" s="256"/>
      <c r="L32" s="255"/>
      <c r="M32" s="255"/>
      <c r="N32" s="96" t="s">
        <v>261</v>
      </c>
      <c r="O32" s="96" t="s">
        <v>29</v>
      </c>
      <c r="P32" s="124" t="s">
        <v>79</v>
      </c>
      <c r="Q32" s="97">
        <v>6454.02</v>
      </c>
      <c r="R32" s="230"/>
    </row>
    <row r="33" spans="1:18" ht="66.599999999999994" customHeight="1" thickBot="1" x14ac:dyDescent="0.3">
      <c r="A33" s="211"/>
      <c r="B33" s="239"/>
      <c r="C33" s="255"/>
      <c r="D33" s="256"/>
      <c r="E33" s="42"/>
      <c r="F33" s="42"/>
      <c r="G33" s="42"/>
      <c r="H33" s="42"/>
      <c r="I33" s="256"/>
      <c r="J33" s="256"/>
      <c r="K33" s="256"/>
      <c r="L33" s="255"/>
      <c r="M33" s="255"/>
      <c r="N33" s="96" t="s">
        <v>255</v>
      </c>
      <c r="O33" s="96" t="s">
        <v>19</v>
      </c>
      <c r="P33" s="124">
        <v>0.15</v>
      </c>
      <c r="Q33" s="97">
        <v>590.76</v>
      </c>
      <c r="R33" s="231"/>
    </row>
    <row r="34" spans="1:18" ht="45" customHeight="1" thickBot="1" x14ac:dyDescent="0.3">
      <c r="A34" s="211"/>
      <c r="B34" s="215" t="s">
        <v>64</v>
      </c>
      <c r="C34" s="255" t="s">
        <v>59</v>
      </c>
      <c r="D34" s="258">
        <f>1049057.6+158498.92</f>
        <v>1207556.52</v>
      </c>
      <c r="E34" s="96"/>
      <c r="F34" s="96"/>
      <c r="G34" s="96"/>
      <c r="H34" s="96"/>
      <c r="I34" s="258">
        <v>23494.63</v>
      </c>
      <c r="J34" s="258">
        <v>18795.7</v>
      </c>
      <c r="K34" s="258">
        <v>4128.33</v>
      </c>
      <c r="L34" s="253" t="s">
        <v>83</v>
      </c>
      <c r="M34" s="253" t="s">
        <v>79</v>
      </c>
      <c r="N34" s="96" t="s">
        <v>273</v>
      </c>
      <c r="O34" s="96" t="s">
        <v>27</v>
      </c>
      <c r="P34" s="124">
        <v>0.1</v>
      </c>
      <c r="Q34" s="96">
        <v>781.9</v>
      </c>
      <c r="R34" s="258">
        <f>SUM(Q34:Q37)</f>
        <v>7802.0999999999995</v>
      </c>
    </row>
    <row r="35" spans="1:18" ht="70.150000000000006" customHeight="1" thickBot="1" x14ac:dyDescent="0.3">
      <c r="A35" s="211"/>
      <c r="B35" s="216"/>
      <c r="C35" s="255"/>
      <c r="D35" s="258"/>
      <c r="E35" s="96"/>
      <c r="F35" s="96"/>
      <c r="G35" s="96"/>
      <c r="H35" s="96"/>
      <c r="I35" s="258"/>
      <c r="J35" s="258"/>
      <c r="K35" s="258"/>
      <c r="L35" s="253"/>
      <c r="M35" s="253"/>
      <c r="N35" s="96"/>
      <c r="O35" s="96"/>
      <c r="P35" s="124"/>
      <c r="Q35" s="96"/>
      <c r="R35" s="258"/>
    </row>
    <row r="36" spans="1:18" ht="46.9" customHeight="1" thickBot="1" x14ac:dyDescent="0.3">
      <c r="A36" s="211"/>
      <c r="B36" s="216"/>
      <c r="C36" s="255"/>
      <c r="D36" s="258"/>
      <c r="E36" s="96"/>
      <c r="F36" s="96"/>
      <c r="G36" s="96"/>
      <c r="H36" s="96"/>
      <c r="I36" s="258"/>
      <c r="J36" s="258"/>
      <c r="K36" s="258"/>
      <c r="L36" s="253"/>
      <c r="M36" s="253"/>
      <c r="N36" s="96" t="s">
        <v>253</v>
      </c>
      <c r="O36" s="96" t="s">
        <v>29</v>
      </c>
      <c r="P36" s="124" t="s">
        <v>80</v>
      </c>
      <c r="Q36" s="97">
        <v>7020.2</v>
      </c>
      <c r="R36" s="258"/>
    </row>
    <row r="37" spans="1:18" ht="59.45" customHeight="1" thickBot="1" x14ac:dyDescent="0.3">
      <c r="A37" s="212"/>
      <c r="B37" s="239"/>
      <c r="C37" s="255"/>
      <c r="D37" s="258"/>
      <c r="E37" s="96"/>
      <c r="F37" s="96"/>
      <c r="G37" s="96"/>
      <c r="H37" s="96"/>
      <c r="I37" s="258"/>
      <c r="J37" s="258"/>
      <c r="K37" s="258"/>
      <c r="L37" s="253"/>
      <c r="M37" s="253"/>
      <c r="N37" s="96"/>
      <c r="O37" s="96"/>
      <c r="P37" s="124"/>
      <c r="Q37" s="97"/>
      <c r="R37" s="258"/>
    </row>
    <row r="38" spans="1:18" x14ac:dyDescent="0.25">
      <c r="J38" s="39"/>
      <c r="R38" s="99"/>
    </row>
    <row r="39" spans="1:18" x14ac:dyDescent="0.25">
      <c r="J39" s="39"/>
      <c r="R39" s="120">
        <f>SUM(R5:R37)</f>
        <v>93359.39</v>
      </c>
    </row>
    <row r="40" spans="1:18" ht="15.75" thickBot="1" x14ac:dyDescent="0.3">
      <c r="J40" s="39"/>
      <c r="R40" s="100"/>
    </row>
    <row r="41" spans="1:18" x14ac:dyDescent="0.25">
      <c r="J41" s="39"/>
    </row>
    <row r="42" spans="1:18" x14ac:dyDescent="0.25">
      <c r="J42" s="39"/>
    </row>
    <row r="43" spans="1:18" x14ac:dyDescent="0.25">
      <c r="J43" s="39"/>
    </row>
    <row r="44" spans="1:18" x14ac:dyDescent="0.25">
      <c r="J44" s="39"/>
    </row>
    <row r="45" spans="1:18" x14ac:dyDescent="0.25">
      <c r="J45" s="39"/>
    </row>
    <row r="46" spans="1:18" x14ac:dyDescent="0.25">
      <c r="J46" s="39"/>
    </row>
    <row r="47" spans="1:18" x14ac:dyDescent="0.25">
      <c r="J47" s="39"/>
    </row>
    <row r="48" spans="1:18" x14ac:dyDescent="0.25">
      <c r="J48" s="39"/>
    </row>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sheetData>
  <sheetProtection algorithmName="SHA-512" hashValue="UlcV7YjLzOq9BekAmq4Ro2Qxawe6+yYtrcuxFP/1oFI1MLnn3sBFJJIRN71YZJ1PQZKb6wlXE+eXUrS98i7Riw==" saltValue="N7ZIGKf9hZuKT+YU01i+fA==" spinCount="100000" sheet="1" objects="1" scenarios="1"/>
  <mergeCells count="51">
    <mergeCell ref="M15:M22"/>
    <mergeCell ref="B20:B22"/>
    <mergeCell ref="D15:D22"/>
    <mergeCell ref="I15:I22"/>
    <mergeCell ref="J15:J22"/>
    <mergeCell ref="K15:K22"/>
    <mergeCell ref="L15:L22"/>
    <mergeCell ref="B23:B26"/>
    <mergeCell ref="A3:J3"/>
    <mergeCell ref="R5:R10"/>
    <mergeCell ref="B5:B10"/>
    <mergeCell ref="R11:R14"/>
    <mergeCell ref="B11:B14"/>
    <mergeCell ref="C5:C14"/>
    <mergeCell ref="D5:D14"/>
    <mergeCell ref="I5:I14"/>
    <mergeCell ref="J5:J14"/>
    <mergeCell ref="K5:K14"/>
    <mergeCell ref="L5:L14"/>
    <mergeCell ref="M5:M14"/>
    <mergeCell ref="B15:B19"/>
    <mergeCell ref="C15:C22"/>
    <mergeCell ref="R15:R22"/>
    <mergeCell ref="C23:C27"/>
    <mergeCell ref="D23:D27"/>
    <mergeCell ref="I23:I27"/>
    <mergeCell ref="J23:J27"/>
    <mergeCell ref="K23:K27"/>
    <mergeCell ref="J28:J33"/>
    <mergeCell ref="K28:K33"/>
    <mergeCell ref="L28:L33"/>
    <mergeCell ref="M28:M33"/>
    <mergeCell ref="R23:R27"/>
    <mergeCell ref="L23:L27"/>
    <mergeCell ref="M23:M27"/>
    <mergeCell ref="M34:M37"/>
    <mergeCell ref="R34:R37"/>
    <mergeCell ref="B34:B37"/>
    <mergeCell ref="C34:C37"/>
    <mergeCell ref="A5:A37"/>
    <mergeCell ref="D34:D37"/>
    <mergeCell ref="I34:I37"/>
    <mergeCell ref="J34:J37"/>
    <mergeCell ref="K34:K37"/>
    <mergeCell ref="L34:L37"/>
    <mergeCell ref="R28:R33"/>
    <mergeCell ref="B28:B30"/>
    <mergeCell ref="B31:B33"/>
    <mergeCell ref="C28:C33"/>
    <mergeCell ref="D28:D33"/>
    <mergeCell ref="I28:I33"/>
  </mergeCells>
  <printOptions gridLines="1"/>
  <pageMargins left="0.25" right="0.25" top="0.75" bottom="0.75" header="0.3" footer="0.3"/>
  <pageSetup paperSize="9" scale="3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8516-F22A-4035-89DC-3EAEB3A69639}">
  <sheetPr codeName="Foglio7">
    <pageSetUpPr fitToPage="1"/>
  </sheetPr>
  <dimension ref="A1:R147"/>
  <sheetViews>
    <sheetView zoomScale="98" zoomScaleNormal="98" workbookViewId="0">
      <selection activeCell="A4" sqref="A4:S17"/>
    </sheetView>
  </sheetViews>
  <sheetFormatPr defaultColWidth="8.85546875" defaultRowHeight="15" x14ac:dyDescent="0.25"/>
  <cols>
    <col min="1" max="1" width="23" style="39" customWidth="1"/>
    <col min="2" max="2" width="48.140625" style="39" customWidth="1"/>
    <col min="3" max="3" width="19.5703125" style="39" customWidth="1"/>
    <col min="4" max="4" width="20.28515625" style="39" customWidth="1"/>
    <col min="5" max="5" width="18.28515625" style="39" hidden="1" customWidth="1"/>
    <col min="6" max="6" width="9.140625" style="39" hidden="1" customWidth="1"/>
    <col min="7" max="7" width="0.140625" style="39" hidden="1" customWidth="1"/>
    <col min="8" max="8" width="2.42578125" style="39" hidden="1" customWidth="1"/>
    <col min="9" max="9" width="23.28515625" style="39" customWidth="1"/>
    <col min="10" max="10" width="21.140625" style="7" customWidth="1"/>
    <col min="11" max="11" width="18.42578125" style="39" customWidth="1"/>
    <col min="12" max="12" width="17.42578125" style="39" customWidth="1"/>
    <col min="13" max="13" width="15.140625" style="39" customWidth="1"/>
    <col min="14" max="15" width="18.28515625" style="39" customWidth="1"/>
    <col min="16" max="16" width="22.85546875" style="39" customWidth="1"/>
    <col min="17" max="17" width="19.85546875" style="39" customWidth="1"/>
    <col min="18" max="18" width="26.7109375" style="39" customWidth="1"/>
    <col min="19" max="19" width="18.42578125" style="39" customWidth="1"/>
    <col min="20" max="20" width="8.85546875" style="39"/>
    <col min="21" max="21" width="38.140625" style="39" customWidth="1"/>
    <col min="22" max="16384" width="8.85546875" style="39"/>
  </cols>
  <sheetData>
    <row r="1" spans="1:18" x14ac:dyDescent="0.25">
      <c r="J1" s="39"/>
    </row>
    <row r="2" spans="1:18" ht="15.75" thickBot="1" x14ac:dyDescent="0.3">
      <c r="J2" s="39"/>
    </row>
    <row r="3" spans="1:18" ht="15.75" thickBot="1" x14ac:dyDescent="0.3">
      <c r="A3" s="260"/>
      <c r="B3" s="209"/>
      <c r="C3" s="209"/>
      <c r="D3" s="209"/>
      <c r="E3" s="209"/>
      <c r="F3" s="209"/>
      <c r="G3" s="209"/>
      <c r="H3" s="209"/>
      <c r="I3" s="209"/>
      <c r="J3" s="210"/>
    </row>
    <row r="4" spans="1:18" ht="80.25" customHeight="1" thickBot="1" x14ac:dyDescent="0.3">
      <c r="A4" s="48" t="s">
        <v>252</v>
      </c>
      <c r="B4" s="47"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76.150000000000006" customHeight="1" thickBot="1" x14ac:dyDescent="0.3">
      <c r="A5" s="151" t="s">
        <v>6</v>
      </c>
      <c r="B5" s="41" t="s">
        <v>286</v>
      </c>
      <c r="C5" s="42"/>
      <c r="D5" s="42"/>
      <c r="E5" s="42"/>
      <c r="F5" s="42"/>
      <c r="G5" s="42"/>
      <c r="H5" s="42"/>
      <c r="I5" s="42"/>
      <c r="J5" s="42"/>
      <c r="K5" s="42"/>
      <c r="L5" s="255" t="s">
        <v>287</v>
      </c>
      <c r="M5" s="255"/>
      <c r="N5" s="42"/>
      <c r="O5" s="42"/>
      <c r="P5" s="42"/>
      <c r="Q5" s="42"/>
      <c r="R5" s="41" t="s">
        <v>288</v>
      </c>
    </row>
    <row r="6" spans="1:18" ht="90" customHeight="1" thickBot="1" x14ac:dyDescent="0.3">
      <c r="A6" s="151"/>
      <c r="B6" s="42" t="s">
        <v>274</v>
      </c>
      <c r="C6" s="42"/>
      <c r="D6" s="43">
        <v>13990264.58</v>
      </c>
      <c r="E6" s="43"/>
      <c r="F6" s="43"/>
      <c r="G6" s="43"/>
      <c r="H6" s="43"/>
      <c r="I6" s="44">
        <v>244584.49786</v>
      </c>
      <c r="J6" s="43">
        <f>I6*J4</f>
        <v>195667.59828800001</v>
      </c>
      <c r="K6" s="43">
        <f>I6*K4</f>
        <v>48916.899572000002</v>
      </c>
      <c r="L6" s="254">
        <v>0.3</v>
      </c>
      <c r="M6" s="254">
        <v>0.24</v>
      </c>
      <c r="N6" s="255" t="s">
        <v>275</v>
      </c>
      <c r="O6" s="255" t="s">
        <v>276</v>
      </c>
      <c r="P6" s="255" t="s">
        <v>289</v>
      </c>
      <c r="Q6" s="43">
        <v>122632.71</v>
      </c>
      <c r="R6" s="218">
        <v>178822.88</v>
      </c>
    </row>
    <row r="7" spans="1:18" ht="80.45" customHeight="1" thickBot="1" x14ac:dyDescent="0.3">
      <c r="A7" s="151"/>
      <c r="B7" s="42" t="s">
        <v>277</v>
      </c>
      <c r="C7" s="42"/>
      <c r="D7" s="43">
        <v>7374836.0899999999</v>
      </c>
      <c r="E7" s="43"/>
      <c r="F7" s="43"/>
      <c r="G7" s="43"/>
      <c r="H7" s="43"/>
      <c r="I7" s="45">
        <v>134497.04962000001</v>
      </c>
      <c r="J7" s="43">
        <f>I7*J4</f>
        <v>107597.63969600001</v>
      </c>
      <c r="K7" s="43">
        <f>I7*K4</f>
        <v>26899.409924000003</v>
      </c>
      <c r="L7" s="254"/>
      <c r="M7" s="254"/>
      <c r="N7" s="255"/>
      <c r="O7" s="255"/>
      <c r="P7" s="255"/>
      <c r="Q7" s="43">
        <v>43684.639999999999</v>
      </c>
      <c r="R7" s="237"/>
    </row>
    <row r="8" spans="1:18" ht="82.9" customHeight="1" thickBot="1" x14ac:dyDescent="0.3">
      <c r="A8" s="151"/>
      <c r="B8" s="42" t="s">
        <v>278</v>
      </c>
      <c r="C8" s="42"/>
      <c r="D8" s="43">
        <v>194472.42</v>
      </c>
      <c r="E8" s="43"/>
      <c r="F8" s="43"/>
      <c r="G8" s="43"/>
      <c r="H8" s="43"/>
      <c r="I8" s="43">
        <v>3889.4484000000002</v>
      </c>
      <c r="J8" s="43">
        <f>I8*J4</f>
        <v>3111.5587200000004</v>
      </c>
      <c r="K8" s="43">
        <f>I8*K4</f>
        <v>777.88968000000011</v>
      </c>
      <c r="L8" s="254"/>
      <c r="M8" s="254"/>
      <c r="N8" s="255"/>
      <c r="O8" s="255"/>
      <c r="P8" s="255"/>
      <c r="Q8" s="43">
        <v>1020.59</v>
      </c>
      <c r="R8" s="237"/>
    </row>
    <row r="9" spans="1:18" ht="91.9" customHeight="1" thickBot="1" x14ac:dyDescent="0.3">
      <c r="A9" s="151"/>
      <c r="B9" s="42" t="s">
        <v>279</v>
      </c>
      <c r="C9" s="42"/>
      <c r="D9" s="43">
        <v>17833170</v>
      </c>
      <c r="E9" s="43"/>
      <c r="F9" s="43"/>
      <c r="G9" s="43"/>
      <c r="H9" s="43"/>
      <c r="I9" s="43">
        <v>309913.89</v>
      </c>
      <c r="J9" s="43">
        <f>I9*J4</f>
        <v>247931.11200000002</v>
      </c>
      <c r="K9" s="43">
        <f>I9*K4</f>
        <v>61982.778000000006</v>
      </c>
      <c r="L9" s="254"/>
      <c r="M9" s="254"/>
      <c r="N9" s="255"/>
      <c r="O9" s="255"/>
      <c r="P9" s="255"/>
      <c r="Q9" s="43">
        <v>54713.440000000002</v>
      </c>
      <c r="R9" s="237"/>
    </row>
    <row r="10" spans="1:18" ht="89.45" customHeight="1" thickBot="1" x14ac:dyDescent="0.3">
      <c r="A10" s="151"/>
      <c r="B10" s="42" t="s">
        <v>280</v>
      </c>
      <c r="C10" s="42"/>
      <c r="D10" s="43">
        <v>20768135</v>
      </c>
      <c r="E10" s="43"/>
      <c r="F10" s="43"/>
      <c r="G10" s="43"/>
      <c r="H10" s="43"/>
      <c r="I10" s="43">
        <v>375576.43</v>
      </c>
      <c r="J10" s="43">
        <f>D10*J4</f>
        <v>16614508</v>
      </c>
      <c r="K10" s="43">
        <f>I10*K4</f>
        <v>75115.286000000007</v>
      </c>
      <c r="L10" s="254"/>
      <c r="M10" s="254"/>
      <c r="N10" s="255"/>
      <c r="O10" s="255"/>
      <c r="P10" s="255"/>
      <c r="Q10" s="43">
        <v>190492.37</v>
      </c>
      <c r="R10" s="237"/>
    </row>
    <row r="11" spans="1:18" ht="83.45" customHeight="1" thickBot="1" x14ac:dyDescent="0.3">
      <c r="A11" s="151"/>
      <c r="B11" s="42" t="s">
        <v>281</v>
      </c>
      <c r="C11" s="42"/>
      <c r="D11" s="43">
        <v>9968704.8000000007</v>
      </c>
      <c r="E11" s="43"/>
      <c r="F11" s="43"/>
      <c r="G11" s="43"/>
      <c r="H11" s="43"/>
      <c r="I11" s="43">
        <v>190155.39120000001</v>
      </c>
      <c r="J11" s="43">
        <f>I11*J4</f>
        <v>152124.31296000001</v>
      </c>
      <c r="K11" s="43">
        <f>I11*K4</f>
        <v>38031.078240000003</v>
      </c>
      <c r="L11" s="254"/>
      <c r="M11" s="254"/>
      <c r="N11" s="255"/>
      <c r="O11" s="255"/>
      <c r="P11" s="255"/>
      <c r="Q11" s="43">
        <v>82740.41</v>
      </c>
      <c r="R11" s="237"/>
    </row>
    <row r="12" spans="1:18" ht="84" customHeight="1" thickBot="1" x14ac:dyDescent="0.3">
      <c r="A12" s="151"/>
      <c r="B12" s="42" t="s">
        <v>282</v>
      </c>
      <c r="C12" s="42"/>
      <c r="D12" s="43">
        <v>18544560.800000001</v>
      </c>
      <c r="E12" s="43"/>
      <c r="F12" s="43"/>
      <c r="G12" s="43"/>
      <c r="H12" s="43"/>
      <c r="I12" s="43">
        <v>322007.53359999997</v>
      </c>
      <c r="J12" s="43">
        <f>I12*J4</f>
        <v>257606.02687999999</v>
      </c>
      <c r="K12" s="43">
        <f>I12*K4</f>
        <v>64401.506719999998</v>
      </c>
      <c r="L12" s="254"/>
      <c r="M12" s="254"/>
      <c r="N12" s="255"/>
      <c r="O12" s="255"/>
      <c r="P12" s="255"/>
      <c r="Q12" s="43">
        <v>107679.32</v>
      </c>
      <c r="R12" s="237"/>
    </row>
    <row r="13" spans="1:18" ht="66" customHeight="1" thickBot="1" x14ac:dyDescent="0.3">
      <c r="A13" s="151"/>
      <c r="B13" s="42" t="s">
        <v>283</v>
      </c>
      <c r="C13" s="42"/>
      <c r="D13" s="43">
        <v>657000</v>
      </c>
      <c r="E13" s="43"/>
      <c r="F13" s="43"/>
      <c r="G13" s="43"/>
      <c r="H13" s="43"/>
      <c r="I13" s="43">
        <v>13140</v>
      </c>
      <c r="J13" s="43">
        <f>I13*J4</f>
        <v>10512</v>
      </c>
      <c r="K13" s="43">
        <f>I13*K4</f>
        <v>2628</v>
      </c>
      <c r="L13" s="254"/>
      <c r="M13" s="254"/>
      <c r="N13" s="255"/>
      <c r="O13" s="255"/>
      <c r="P13" s="255"/>
      <c r="Q13" s="43">
        <v>3257.67</v>
      </c>
      <c r="R13" s="237"/>
    </row>
    <row r="14" spans="1:18" ht="74.45" customHeight="1" thickBot="1" x14ac:dyDescent="0.3">
      <c r="A14" s="151"/>
      <c r="B14" s="42" t="s">
        <v>284</v>
      </c>
      <c r="C14" s="42"/>
      <c r="D14" s="43">
        <v>684000</v>
      </c>
      <c r="E14" s="43"/>
      <c r="F14" s="43"/>
      <c r="G14" s="43"/>
      <c r="H14" s="43"/>
      <c r="I14" s="43">
        <v>13680</v>
      </c>
      <c r="J14" s="43">
        <f>I14*J4</f>
        <v>10944</v>
      </c>
      <c r="K14" s="43">
        <f>I14*K4</f>
        <v>2736</v>
      </c>
      <c r="L14" s="254"/>
      <c r="M14" s="254"/>
      <c r="N14" s="255"/>
      <c r="O14" s="255"/>
      <c r="P14" s="255"/>
      <c r="Q14" s="43">
        <v>4574.59</v>
      </c>
      <c r="R14" s="237"/>
    </row>
    <row r="15" spans="1:18" ht="54.6" customHeight="1" thickBot="1" x14ac:dyDescent="0.3">
      <c r="A15" s="151"/>
      <c r="B15" s="42" t="s">
        <v>285</v>
      </c>
      <c r="C15" s="42"/>
      <c r="D15" s="43">
        <v>214900</v>
      </c>
      <c r="E15" s="43"/>
      <c r="F15" s="43"/>
      <c r="G15" s="43"/>
      <c r="H15" s="43"/>
      <c r="I15" s="43">
        <v>4298</v>
      </c>
      <c r="J15" s="43">
        <f>I15*J4</f>
        <v>3438.4</v>
      </c>
      <c r="K15" s="43">
        <f>I15*K4</f>
        <v>859.6</v>
      </c>
      <c r="L15" s="254"/>
      <c r="M15" s="254"/>
      <c r="N15" s="255"/>
      <c r="O15" s="255"/>
      <c r="P15" s="255"/>
      <c r="Q15" s="43">
        <v>1292.8399999999999</v>
      </c>
      <c r="R15" s="237"/>
    </row>
    <row r="16" spans="1:18" ht="55.9" customHeight="1" thickBot="1" x14ac:dyDescent="0.3">
      <c r="A16" s="152"/>
      <c r="B16" s="42"/>
      <c r="C16" s="42"/>
      <c r="D16" s="42"/>
      <c r="E16" s="42"/>
      <c r="F16" s="42"/>
      <c r="G16" s="42"/>
      <c r="H16" s="42"/>
      <c r="I16" s="42"/>
      <c r="J16" s="42"/>
      <c r="K16" s="42"/>
      <c r="L16" s="254"/>
      <c r="M16" s="254"/>
      <c r="N16" s="255"/>
      <c r="O16" s="255"/>
      <c r="P16" s="255"/>
      <c r="Q16" s="46">
        <f>SUM(Q6:Q15)</f>
        <v>612088.57999999996</v>
      </c>
      <c r="R16" s="237"/>
    </row>
    <row r="17" spans="10:10" x14ac:dyDescent="0.25">
      <c r="J17" s="39"/>
    </row>
    <row r="18" spans="10:10" x14ac:dyDescent="0.25">
      <c r="J18" s="39"/>
    </row>
    <row r="19" spans="10:10" x14ac:dyDescent="0.25">
      <c r="J19" s="39"/>
    </row>
    <row r="20" spans="10:10" x14ac:dyDescent="0.25">
      <c r="J20" s="39"/>
    </row>
    <row r="21" spans="10:10" x14ac:dyDescent="0.25">
      <c r="J21" s="39"/>
    </row>
    <row r="22" spans="10:10" x14ac:dyDescent="0.25">
      <c r="J22" s="39"/>
    </row>
    <row r="23" spans="10:10" x14ac:dyDescent="0.25">
      <c r="J23" s="39"/>
    </row>
    <row r="24" spans="10:10" x14ac:dyDescent="0.25">
      <c r="J24" s="39"/>
    </row>
    <row r="25" spans="10:10" x14ac:dyDescent="0.25">
      <c r="J25" s="39"/>
    </row>
    <row r="26" spans="10:10" x14ac:dyDescent="0.25">
      <c r="J26" s="39"/>
    </row>
    <row r="27" spans="10:10" x14ac:dyDescent="0.25">
      <c r="J27" s="39"/>
    </row>
    <row r="28" spans="10:10" x14ac:dyDescent="0.25">
      <c r="J28" s="39"/>
    </row>
    <row r="29" spans="10:10" x14ac:dyDescent="0.25">
      <c r="J29" s="39"/>
    </row>
    <row r="30" spans="10:10" x14ac:dyDescent="0.25">
      <c r="J30" s="39"/>
    </row>
    <row r="31" spans="10:10" x14ac:dyDescent="0.25">
      <c r="J31" s="39"/>
    </row>
    <row r="32" spans="10:10" x14ac:dyDescent="0.25">
      <c r="J32" s="39"/>
    </row>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row r="44" s="39" customFormat="1" x14ac:dyDescent="0.25"/>
    <row r="45" s="39" customFormat="1" x14ac:dyDescent="0.25"/>
    <row r="46" s="39" customFormat="1" x14ac:dyDescent="0.25"/>
    <row r="47" s="39" customFormat="1" x14ac:dyDescent="0.25"/>
    <row r="48"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sheetData>
  <sheetProtection algorithmName="SHA-512" hashValue="2RBu/7fj45AQx+gLP6DC2a78M4CaAo7aY/sQhaJ+EaGn/yqzBnP9E/g2GtdM2npXsnlHq4AAMvQXBfv1nffUZQ==" saltValue="YYeqrzB0nksuV23HpH+5LA==" spinCount="100000" sheet="1" objects="1" scenarios="1"/>
  <mergeCells count="9">
    <mergeCell ref="O6:O16"/>
    <mergeCell ref="P6:P16"/>
    <mergeCell ref="R6:R16"/>
    <mergeCell ref="L5:M5"/>
    <mergeCell ref="A3:J3"/>
    <mergeCell ref="A5:A16"/>
    <mergeCell ref="L6:L16"/>
    <mergeCell ref="M6:M16"/>
    <mergeCell ref="N6:N16"/>
  </mergeCells>
  <printOptions gridLines="1"/>
  <pageMargins left="0.25" right="0.25" top="0.75" bottom="0.75" header="0.3" footer="0.3"/>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3441-21E3-44AB-B585-24D96EA3A233}">
  <sheetPr codeName="Foglio8">
    <pageSetUpPr fitToPage="1"/>
  </sheetPr>
  <dimension ref="A1:R163"/>
  <sheetViews>
    <sheetView zoomScaleNormal="100" workbookViewId="0">
      <selection activeCell="A4" sqref="A4:R13"/>
    </sheetView>
  </sheetViews>
  <sheetFormatPr defaultColWidth="8.85546875" defaultRowHeight="15" x14ac:dyDescent="0.25"/>
  <cols>
    <col min="1" max="1" width="23.42578125" style="39" customWidth="1"/>
    <col min="2" max="2" width="48.140625" style="39" customWidth="1"/>
    <col min="3" max="3" width="19.5703125" style="39" customWidth="1"/>
    <col min="4" max="4" width="14.85546875" style="39" customWidth="1"/>
    <col min="5" max="5" width="18.28515625" style="39" hidden="1" customWidth="1"/>
    <col min="6" max="6" width="9.140625" style="39" hidden="1" customWidth="1"/>
    <col min="7" max="7" width="0.140625" style="39" hidden="1" customWidth="1"/>
    <col min="8" max="8" width="2.42578125" style="39" hidden="1" customWidth="1"/>
    <col min="9" max="9" width="17.140625" style="39" customWidth="1"/>
    <col min="10" max="10" width="10.85546875" style="7" customWidth="1"/>
    <col min="11" max="11" width="11.85546875" style="39" customWidth="1"/>
    <col min="12" max="13" width="15.140625" style="39" customWidth="1"/>
    <col min="14" max="16" width="18.28515625" style="39" customWidth="1"/>
    <col min="17" max="17" width="14.5703125" style="39" customWidth="1"/>
    <col min="18" max="18" width="19.42578125" style="39" customWidth="1"/>
    <col min="19" max="19" width="18.42578125" style="39" customWidth="1"/>
    <col min="20" max="20" width="8.85546875" style="39"/>
    <col min="21" max="21" width="38.140625" style="39" customWidth="1"/>
    <col min="22" max="16384" width="8.85546875" style="39"/>
  </cols>
  <sheetData>
    <row r="1" spans="1:18" x14ac:dyDescent="0.25">
      <c r="J1" s="39"/>
    </row>
    <row r="2" spans="1:18" x14ac:dyDescent="0.25">
      <c r="J2" s="39"/>
    </row>
    <row r="3" spans="1:18" ht="15.75" thickBot="1" x14ac:dyDescent="0.3">
      <c r="J3" s="39"/>
    </row>
    <row r="4" spans="1:18" ht="80.25" customHeight="1" thickBot="1" x14ac:dyDescent="0.3">
      <c r="A4" s="77" t="s">
        <v>252</v>
      </c>
      <c r="B4" s="33" t="s">
        <v>23</v>
      </c>
      <c r="C4" s="34" t="s">
        <v>21</v>
      </c>
      <c r="D4" s="33" t="s">
        <v>30</v>
      </c>
      <c r="E4" s="33"/>
      <c r="F4" s="34"/>
      <c r="G4" s="34"/>
      <c r="H4" s="34"/>
      <c r="I4" s="35" t="s">
        <v>13</v>
      </c>
      <c r="J4" s="36">
        <v>0.8</v>
      </c>
      <c r="K4" s="36">
        <v>0.2</v>
      </c>
      <c r="L4" s="36" t="s">
        <v>118</v>
      </c>
      <c r="M4" s="36" t="s">
        <v>119</v>
      </c>
      <c r="N4" s="36" t="s">
        <v>16</v>
      </c>
      <c r="O4" s="36" t="s">
        <v>17</v>
      </c>
      <c r="P4" s="36" t="s">
        <v>18</v>
      </c>
      <c r="Q4" s="36" t="s">
        <v>14</v>
      </c>
      <c r="R4" s="36" t="s">
        <v>20</v>
      </c>
    </row>
    <row r="5" spans="1:18" ht="52.9" customHeight="1" x14ac:dyDescent="0.25">
      <c r="A5" s="150" t="s">
        <v>7</v>
      </c>
      <c r="B5" s="144" t="s">
        <v>65</v>
      </c>
      <c r="C5" s="144" t="s">
        <v>22</v>
      </c>
      <c r="D5" s="153">
        <v>115150.2</v>
      </c>
      <c r="E5" s="10"/>
      <c r="F5" s="10"/>
      <c r="G5" s="10"/>
      <c r="H5" s="10"/>
      <c r="I5" s="153">
        <v>2303</v>
      </c>
      <c r="J5" s="153">
        <v>1842.4</v>
      </c>
      <c r="K5" s="144">
        <v>460.6</v>
      </c>
      <c r="L5" s="190">
        <v>0.3</v>
      </c>
      <c r="M5" s="190">
        <v>0.24</v>
      </c>
      <c r="N5" s="10" t="s">
        <v>253</v>
      </c>
      <c r="O5" s="10" t="s">
        <v>27</v>
      </c>
      <c r="P5" s="10" t="s">
        <v>66</v>
      </c>
      <c r="Q5" s="10">
        <v>55.27</v>
      </c>
      <c r="R5" s="229">
        <f>SUM(Q5:Q8)</f>
        <v>287.40000000000003</v>
      </c>
    </row>
    <row r="6" spans="1:18" ht="38.450000000000003" customHeight="1" x14ac:dyDescent="0.25">
      <c r="A6" s="211"/>
      <c r="B6" s="145"/>
      <c r="C6" s="145"/>
      <c r="D6" s="154"/>
      <c r="E6" s="11"/>
      <c r="F6" s="11"/>
      <c r="G6" s="11"/>
      <c r="H6" s="11"/>
      <c r="I6" s="154"/>
      <c r="J6" s="154"/>
      <c r="K6" s="145"/>
      <c r="L6" s="191"/>
      <c r="M6" s="191"/>
      <c r="N6" s="11" t="s">
        <v>273</v>
      </c>
      <c r="O6" s="11" t="s">
        <v>27</v>
      </c>
      <c r="P6" s="11" t="s">
        <v>66</v>
      </c>
      <c r="Q6" s="11">
        <v>55.27</v>
      </c>
      <c r="R6" s="230"/>
    </row>
    <row r="7" spans="1:18" ht="38.450000000000003" customHeight="1" x14ac:dyDescent="0.25">
      <c r="A7" s="211"/>
      <c r="B7" s="145"/>
      <c r="C7" s="145"/>
      <c r="D7" s="154"/>
      <c r="E7" s="11"/>
      <c r="F7" s="11"/>
      <c r="G7" s="11"/>
      <c r="H7" s="11"/>
      <c r="I7" s="154"/>
      <c r="J7" s="154"/>
      <c r="K7" s="145"/>
      <c r="L7" s="191"/>
      <c r="M7" s="191"/>
      <c r="N7" s="11" t="s">
        <v>254</v>
      </c>
      <c r="O7" s="11" t="s">
        <v>19</v>
      </c>
      <c r="P7" s="19">
        <v>0.4</v>
      </c>
      <c r="Q7" s="11">
        <v>88.43</v>
      </c>
      <c r="R7" s="230"/>
    </row>
    <row r="8" spans="1:18" ht="52.9" customHeight="1" thickBot="1" x14ac:dyDescent="0.3">
      <c r="A8" s="211"/>
      <c r="B8" s="146"/>
      <c r="C8" s="146"/>
      <c r="D8" s="189"/>
      <c r="E8" s="12"/>
      <c r="F8" s="12"/>
      <c r="G8" s="12"/>
      <c r="H8" s="12"/>
      <c r="I8" s="189"/>
      <c r="J8" s="189"/>
      <c r="K8" s="146"/>
      <c r="L8" s="192"/>
      <c r="M8" s="192"/>
      <c r="N8" s="12" t="s">
        <v>269</v>
      </c>
      <c r="O8" s="12" t="s">
        <v>19</v>
      </c>
      <c r="P8" s="20">
        <v>0.4</v>
      </c>
      <c r="Q8" s="12">
        <v>88.43</v>
      </c>
      <c r="R8" s="231"/>
    </row>
    <row r="9" spans="1:18" ht="37.9" customHeight="1" x14ac:dyDescent="0.25">
      <c r="A9" s="211"/>
      <c r="B9" s="141" t="s">
        <v>67</v>
      </c>
      <c r="C9" s="144" t="s">
        <v>22</v>
      </c>
      <c r="D9" s="153">
        <v>295387.2</v>
      </c>
      <c r="E9" s="10"/>
      <c r="F9" s="10"/>
      <c r="G9" s="10"/>
      <c r="H9" s="10"/>
      <c r="I9" s="153">
        <v>5907.74</v>
      </c>
      <c r="J9" s="153">
        <v>4726.1899999999996</v>
      </c>
      <c r="K9" s="153">
        <v>1181.55</v>
      </c>
      <c r="L9" s="190">
        <v>0.3</v>
      </c>
      <c r="M9" s="190">
        <v>0.24</v>
      </c>
      <c r="N9" s="10" t="s">
        <v>261</v>
      </c>
      <c r="O9" s="10" t="s">
        <v>27</v>
      </c>
      <c r="P9" s="18">
        <v>0.2</v>
      </c>
      <c r="Q9" s="10">
        <v>141.79</v>
      </c>
      <c r="R9" s="229">
        <f>SUM(Q9:Q12)</f>
        <v>737.3</v>
      </c>
    </row>
    <row r="10" spans="1:18" ht="36" customHeight="1" x14ac:dyDescent="0.25">
      <c r="A10" s="211"/>
      <c r="B10" s="142"/>
      <c r="C10" s="145"/>
      <c r="D10" s="154"/>
      <c r="E10" s="11"/>
      <c r="F10" s="11"/>
      <c r="G10" s="11"/>
      <c r="H10" s="11"/>
      <c r="I10" s="154"/>
      <c r="J10" s="154"/>
      <c r="K10" s="154"/>
      <c r="L10" s="191"/>
      <c r="M10" s="191"/>
      <c r="N10" s="11" t="s">
        <v>273</v>
      </c>
      <c r="O10" s="11" t="s">
        <v>27</v>
      </c>
      <c r="P10" s="19">
        <v>0.2</v>
      </c>
      <c r="Q10" s="11">
        <v>141.79</v>
      </c>
      <c r="R10" s="230"/>
    </row>
    <row r="11" spans="1:18" ht="45" customHeight="1" x14ac:dyDescent="0.25">
      <c r="A11" s="211"/>
      <c r="B11" s="142"/>
      <c r="C11" s="145"/>
      <c r="D11" s="154"/>
      <c r="E11" s="11"/>
      <c r="F11" s="11"/>
      <c r="G11" s="11"/>
      <c r="H11" s="11"/>
      <c r="I11" s="154"/>
      <c r="J11" s="154"/>
      <c r="K11" s="154"/>
      <c r="L11" s="191"/>
      <c r="M11" s="191"/>
      <c r="N11" s="11" t="s">
        <v>268</v>
      </c>
      <c r="O11" s="11" t="s">
        <v>19</v>
      </c>
      <c r="P11" s="19">
        <v>0.4</v>
      </c>
      <c r="Q11" s="11">
        <v>226.86</v>
      </c>
      <c r="R11" s="230"/>
    </row>
    <row r="12" spans="1:18" ht="45" customHeight="1" thickBot="1" x14ac:dyDescent="0.3">
      <c r="A12" s="212"/>
      <c r="B12" s="143"/>
      <c r="C12" s="146"/>
      <c r="D12" s="189"/>
      <c r="E12" s="12"/>
      <c r="F12" s="12"/>
      <c r="G12" s="12"/>
      <c r="H12" s="12"/>
      <c r="I12" s="189"/>
      <c r="J12" s="189"/>
      <c r="K12" s="189"/>
      <c r="L12" s="192"/>
      <c r="M12" s="192"/>
      <c r="N12" s="12" t="s">
        <v>269</v>
      </c>
      <c r="O12" s="12" t="s">
        <v>19</v>
      </c>
      <c r="P12" s="20">
        <v>0.4</v>
      </c>
      <c r="Q12" s="12">
        <v>226.86</v>
      </c>
      <c r="R12" s="231"/>
    </row>
    <row r="13" spans="1:18" x14ac:dyDescent="0.25">
      <c r="J13" s="39"/>
    </row>
    <row r="14" spans="1:18" x14ac:dyDescent="0.25">
      <c r="J14" s="39"/>
    </row>
    <row r="15" spans="1:18" x14ac:dyDescent="0.25">
      <c r="J15" s="39"/>
    </row>
    <row r="16" spans="1:18" x14ac:dyDescent="0.25">
      <c r="J16" s="39"/>
    </row>
    <row r="17" s="39" customFormat="1" x14ac:dyDescent="0.25"/>
    <row r="18" s="39" customFormat="1" x14ac:dyDescent="0.25"/>
    <row r="19" s="39" customFormat="1" x14ac:dyDescent="0.25"/>
    <row r="20" s="39" customFormat="1" x14ac:dyDescent="0.25"/>
    <row r="21" s="39" customFormat="1" x14ac:dyDescent="0.25"/>
    <row r="22" s="39" customFormat="1" x14ac:dyDescent="0.25"/>
    <row r="23" s="39" customFormat="1" x14ac:dyDescent="0.25"/>
    <row r="24" s="39" customFormat="1" x14ac:dyDescent="0.25"/>
    <row r="25" s="39" customFormat="1" x14ac:dyDescent="0.25"/>
    <row r="26" s="39" customFormat="1" x14ac:dyDescent="0.25"/>
    <row r="27" s="39" customFormat="1" x14ac:dyDescent="0.25"/>
    <row r="28" s="39" customFormat="1" x14ac:dyDescent="0.25"/>
    <row r="29" s="39" customFormat="1" x14ac:dyDescent="0.25"/>
    <row r="30" s="39" customFormat="1" x14ac:dyDescent="0.25"/>
    <row r="31" s="39" customFormat="1" x14ac:dyDescent="0.25"/>
    <row r="32" s="39" customFormat="1" x14ac:dyDescent="0.25"/>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row r="44" s="39" customFormat="1" x14ac:dyDescent="0.25"/>
    <row r="45" s="39" customFormat="1" x14ac:dyDescent="0.25"/>
    <row r="46" s="39" customFormat="1" x14ac:dyDescent="0.25"/>
    <row r="47" s="39" customFormat="1" x14ac:dyDescent="0.25"/>
    <row r="48"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sheetData>
  <sheetProtection algorithmName="SHA-512" hashValue="+Pq4zdQSCsr8VzfjvChlWL4CAYROJMbH0fl2hQYiuBVqlEStrlUgHKQ2CAvUemDuXsU+M5inhwrRtSVKY4sy9g==" saltValue="AWop4paBav98DIpJBPFMOA==" spinCount="100000" sheet="1" objects="1" scenarios="1"/>
  <mergeCells count="19">
    <mergeCell ref="A5:A12"/>
    <mergeCell ref="R5:R8"/>
    <mergeCell ref="B5:B8"/>
    <mergeCell ref="C5:C8"/>
    <mergeCell ref="D5:D8"/>
    <mergeCell ref="I5:I8"/>
    <mergeCell ref="J5:J8"/>
    <mergeCell ref="K5:K8"/>
    <mergeCell ref="L5:L8"/>
    <mergeCell ref="M5:M8"/>
    <mergeCell ref="R9:R12"/>
    <mergeCell ref="B9:B12"/>
    <mergeCell ref="C9:C12"/>
    <mergeCell ref="D9:D12"/>
    <mergeCell ref="I9:I12"/>
    <mergeCell ref="J9:J12"/>
    <mergeCell ref="K9:K12"/>
    <mergeCell ref="L9:L12"/>
    <mergeCell ref="M9:M12"/>
  </mergeCells>
  <printOptions gridLines="1"/>
  <pageMargins left="0.25" right="0.25" top="0.75" bottom="0.75" header="0.3" footer="0.3"/>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15</vt:i4>
      </vt:variant>
    </vt:vector>
  </HeadingPairs>
  <TitlesOfParts>
    <vt:vector size="30" baseType="lpstr">
      <vt:lpstr>COPERTINA</vt:lpstr>
      <vt:lpstr>PADOVA</vt:lpstr>
      <vt:lpstr>PALERMO</vt:lpstr>
      <vt:lpstr>PARMA</vt:lpstr>
      <vt:lpstr>PAVIA</vt:lpstr>
      <vt:lpstr>PIACENZA</vt:lpstr>
      <vt:lpstr>PISA</vt:lpstr>
      <vt:lpstr>POTENZA</vt:lpstr>
      <vt:lpstr>PRATO</vt:lpstr>
      <vt:lpstr>RAVENNA</vt:lpstr>
      <vt:lpstr>RIMINI</vt:lpstr>
      <vt:lpstr>REGGIO EMILIA</vt:lpstr>
      <vt:lpstr>ROMA 1</vt:lpstr>
      <vt:lpstr>ROMA 2</vt:lpstr>
      <vt:lpstr>ROMA 3</vt:lpstr>
      <vt:lpstr>COPERTINA!Area_stampa</vt:lpstr>
      <vt:lpstr>PADOVA!Area_stampa</vt:lpstr>
      <vt:lpstr>PALERMO!Area_stampa</vt:lpstr>
      <vt:lpstr>PARMA!Area_stampa</vt:lpstr>
      <vt:lpstr>PAVIA!Area_stampa</vt:lpstr>
      <vt:lpstr>PIACENZA!Area_stampa</vt:lpstr>
      <vt:lpstr>PISA!Area_stampa</vt:lpstr>
      <vt:lpstr>POTENZA!Area_stampa</vt:lpstr>
      <vt:lpstr>PRATO!Area_stampa</vt:lpstr>
      <vt:lpstr>RAVENNA!Area_stampa</vt:lpstr>
      <vt:lpstr>'REGGIO EMILIA'!Area_stampa</vt:lpstr>
      <vt:lpstr>RIMINI!Area_stampa</vt:lpstr>
      <vt:lpstr>'ROMA 1'!Area_stampa</vt:lpstr>
      <vt:lpstr>'ROMA 2'!Area_stampa</vt:lpstr>
      <vt:lpstr>'ROMA 3'!Area_stampa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Mellucci</dc:creator>
  <cp:lastModifiedBy>Gianluigi Capozzoli</cp:lastModifiedBy>
  <cp:lastPrinted>2025-11-06T10:22:29Z</cp:lastPrinted>
  <dcterms:created xsi:type="dcterms:W3CDTF">2025-07-02T13:56:42Z</dcterms:created>
  <dcterms:modified xsi:type="dcterms:W3CDTF">2025-11-20T08:39:18Z</dcterms:modified>
</cp:coreProperties>
</file>