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3"/>
  <workbookPr showInkAnnotation="0" codeName="Questa_cartella_di_lavoro" defaultThemeVersion="166925"/>
  <mc:AlternateContent xmlns:mc="http://schemas.openxmlformats.org/markup-compatibility/2006">
    <mc:Choice Requires="x15">
      <x15ac:absPath xmlns:x15ac="http://schemas.microsoft.com/office/spreadsheetml/2010/11/ac" url="C:\Users\dpp1063025\Desktop\excel non modific\"/>
    </mc:Choice>
  </mc:AlternateContent>
  <xr:revisionPtr revIDLastSave="0" documentId="13_ncr:1_{262FCC48-FDC1-403F-9039-AD5BB2A959DB}" xr6:coauthVersionLast="36" xr6:coauthVersionMax="47" xr10:uidLastSave="{00000000-0000-0000-0000-000000000000}"/>
  <bookViews>
    <workbookView xWindow="0" yWindow="0" windowWidth="38400" windowHeight="17505" xr2:uid="{00000000-000D-0000-FFFF-FFFF00000000}"/>
  </bookViews>
  <sheets>
    <sheet name="COPERTINA" sheetId="17" r:id="rId1"/>
    <sheet name="SAVONA " sheetId="9" r:id="rId2"/>
    <sheet name="SIENA" sheetId="6" r:id="rId3"/>
    <sheet name="SIRACUSA" sheetId="4" r:id="rId4"/>
    <sheet name="VERONA 2018" sheetId="7" r:id="rId5"/>
    <sheet name="VERONA CAS 2-3 2019" sheetId="10" r:id="rId6"/>
    <sheet name="VERONA CAS 4-5 2019 " sheetId="11" r:id="rId7"/>
    <sheet name="VERONA CAS 6 2019" sheetId="12" r:id="rId8"/>
    <sheet name="VERONA 2020" sheetId="13" r:id="rId9"/>
    <sheet name="VERONA CAS 7-8-9-10 2021" sheetId="14" r:id="rId10"/>
    <sheet name="VERONA CAS 11- 12 2022" sheetId="15" r:id="rId11"/>
    <sheet name="VERONA CAS 13 CUST ACQ 2023" sheetId="16" r:id="rId12"/>
    <sheet name="VIBO VALENTIA" sheetId="3" r:id="rId13"/>
    <sheet name="VICENZA" sheetId="8" r:id="rId14"/>
  </sheets>
  <definedNames>
    <definedName name="_xlnm.Print_Area" localSheetId="0">COPERTINA!$F$12:$K$16</definedName>
    <definedName name="_xlnm.Print_Area" localSheetId="1">'SAVONA '!$A$4:$S$37</definedName>
    <definedName name="_xlnm.Print_Area" localSheetId="2">SIENA!$A$4:$S$44</definedName>
    <definedName name="_xlnm.Print_Area" localSheetId="3">SIRACUSA!$A$4:$S$24</definedName>
    <definedName name="_xlnm.Print_Area" localSheetId="4">'VERONA 2018'!$A$4:$S$31</definedName>
    <definedName name="_xlnm.Print_Area" localSheetId="8">'VERONA 2020'!$A$3:$S$14</definedName>
    <definedName name="_xlnm.Print_Area" localSheetId="10">'VERONA CAS 11- 12 2022'!$A$4:$S$26</definedName>
    <definedName name="_xlnm.Print_Area" localSheetId="11">'VERONA CAS 13 CUST ACQ 2023'!$A$3:$S$21</definedName>
    <definedName name="_xlnm.Print_Area" localSheetId="5">'VERONA CAS 2-3 2019'!$A$3:$S$60</definedName>
    <definedName name="_xlnm.Print_Area" localSheetId="6">'VERONA CAS 4-5 2019 '!$A$3:$R$60</definedName>
    <definedName name="_xlnm.Print_Area" localSheetId="7">'VERONA CAS 6 2019'!$A$3:$S$35</definedName>
    <definedName name="_xlnm.Print_Area" localSheetId="9">'VERONA CAS 7-8-9-10 2021'!$A$3:$S$40</definedName>
    <definedName name="_xlnm.Print_Area" localSheetId="12">'VIBO VALENTIA'!$A$3:$R$6</definedName>
    <definedName name="_xlnm.Print_Area" localSheetId="13">VICENZA!$A$4:$U$46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R16" i="4" l="1"/>
  <c r="R11" i="4"/>
  <c r="R5" i="16" l="1"/>
  <c r="R17" i="16"/>
  <c r="R14" i="15"/>
  <c r="R5" i="15"/>
  <c r="R32" i="14" l="1"/>
  <c r="R23" i="14"/>
  <c r="R14" i="14"/>
  <c r="R5" i="14" l="1"/>
  <c r="R5" i="13" l="1"/>
  <c r="R5" i="12"/>
  <c r="R5" i="11"/>
  <c r="R31" i="11"/>
  <c r="R34" i="10"/>
  <c r="R5" i="10"/>
  <c r="R5" i="7" l="1"/>
  <c r="T28" i="8" l="1"/>
  <c r="T5" i="8"/>
  <c r="T44" i="8" s="1"/>
  <c r="R8" i="9" l="1"/>
  <c r="R29" i="9" l="1"/>
  <c r="R26" i="9"/>
  <c r="R24" i="9"/>
  <c r="R21" i="9"/>
  <c r="R19" i="9"/>
  <c r="R16" i="9"/>
  <c r="R14" i="9"/>
  <c r="R11" i="9"/>
  <c r="R5" i="9"/>
  <c r="R35" i="9" s="1"/>
  <c r="R37" i="6" l="1"/>
  <c r="D37" i="6"/>
  <c r="I37" i="6" s="1"/>
  <c r="R32" i="6"/>
  <c r="I32" i="6"/>
  <c r="K32" i="6" s="1"/>
  <c r="R25" i="6"/>
  <c r="K25" i="6"/>
  <c r="J25" i="6"/>
  <c r="Q24" i="6"/>
  <c r="Q23" i="6"/>
  <c r="Q22" i="6"/>
  <c r="Q21" i="6"/>
  <c r="R17" i="6"/>
  <c r="K17" i="6"/>
  <c r="J17" i="6"/>
  <c r="K11" i="6"/>
  <c r="J11" i="6"/>
  <c r="Q16" i="6" s="1"/>
  <c r="K5" i="6"/>
  <c r="J5" i="6"/>
  <c r="Q14" i="6" l="1"/>
  <c r="R11" i="6" s="1"/>
  <c r="Q15" i="6"/>
  <c r="K37" i="6"/>
  <c r="J37" i="6"/>
  <c r="J32" i="6"/>
  <c r="Q10" i="4" l="1"/>
  <c r="R10" i="4" s="1"/>
  <c r="K6" i="4" l="1"/>
  <c r="K10" i="4"/>
  <c r="R8" i="4"/>
  <c r="K5" i="3" l="1"/>
  <c r="J5" i="3"/>
  <c r="R6" i="4" l="1"/>
  <c r="R22" i="4" s="1"/>
  <c r="R5" i="6"/>
  <c r="R4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dpp1045909</author>
  </authors>
  <commentList>
    <comment ref="D37" authorId="0" shapeId="0" xr:uid="{D0C6F889-0E02-4FAF-85CA-EE230ED0C65E}">
      <text>
        <r>
          <rPr>
            <b/>
            <sz val="9"/>
            <color indexed="81"/>
            <rFont val="Tahoma"/>
            <family val="2"/>
          </rPr>
          <t>l'importo contratturare dell'accordo quadro era di 919.800 € per due anni, siccome il cotratto effettivo è durato 383 giorni è stato inserito l'importo proporzionato sui 383 giorni</t>
        </r>
        <r>
          <rPr>
            <sz val="9"/>
            <color indexed="81"/>
            <rFont val="Tahoma"/>
            <family val="2"/>
          </rPr>
          <t xml:space="preserve">
</t>
        </r>
      </text>
    </comment>
  </commentList>
</comments>
</file>

<file path=xl/sharedStrings.xml><?xml version="1.0" encoding="utf-8"?>
<sst xmlns="http://schemas.openxmlformats.org/spreadsheetml/2006/main" count="942" uniqueCount="148">
  <si>
    <t>SAVONA</t>
  </si>
  <si>
    <t>SIENA</t>
  </si>
  <si>
    <t>VERONA</t>
  </si>
  <si>
    <t>VIBO VALENTIA</t>
  </si>
  <si>
    <t>VICENZA</t>
  </si>
  <si>
    <t xml:space="preserve">IMPORTO </t>
  </si>
  <si>
    <t>2% - 1,90% - 1,80% dei contratti attuativi scaglionati in base alle soglie comunitarie</t>
  </si>
  <si>
    <t>SOMMA SPETTANTE</t>
  </si>
  <si>
    <t xml:space="preserve">ELENCAZIONE PROCEDURE E TIPOLOGIA DI AFFIDAMENTO </t>
  </si>
  <si>
    <t xml:space="preserve">BENEFICIARI/QUALIFICA </t>
  </si>
  <si>
    <t xml:space="preserve">FUNZIONI SVOLTE </t>
  </si>
  <si>
    <t xml:space="preserve">PERCENTUALI </t>
  </si>
  <si>
    <t>TOTALE DA ACCREDITARE</t>
  </si>
  <si>
    <t>TIPOLOGIA DI AFFIDAMENTO</t>
  </si>
  <si>
    <t xml:space="preserve">ELENCAZIONE PROCEDURE </t>
  </si>
  <si>
    <t xml:space="preserve">TIPOLOGIA DI AFFIDAMENTO </t>
  </si>
  <si>
    <t>SOMMA  SPETTANTE PER INCENTIVI</t>
  </si>
  <si>
    <t>IMPORTO ACCORDO ATTUATIVO</t>
  </si>
  <si>
    <t>PERCENTUALI RUP</t>
  </si>
  <si>
    <t>PERCENTUALI DEC</t>
  </si>
  <si>
    <t>APERTA</t>
  </si>
  <si>
    <t xml:space="preserve">PERCENTUALE RUP </t>
  </si>
  <si>
    <t>PERCENTUALE DEC</t>
  </si>
  <si>
    <t>Supporto al RUP</t>
  </si>
  <si>
    <t>ACCORDO QUADRO GARA MIGRANTI CIG 8712055737</t>
  </si>
  <si>
    <t>RUP</t>
  </si>
  <si>
    <t>Supporto al DEC</t>
  </si>
  <si>
    <t>PERCENTUALE RUP</t>
  </si>
  <si>
    <t>90% DEL 30%</t>
  </si>
  <si>
    <t>GARA CUSTODE ACQUIRENTE CIG 846074541DF</t>
  </si>
  <si>
    <t>RUP (dal 29/1/2020 al 10/3/2021)</t>
  </si>
  <si>
    <t>GARA MIGRANTI BIENNIO 2022/2024                              LOTTO 1 - C.I.G. 88165005F5
 LOTTO 2 - C.I.G. 8816514184
 LOTTO 3 - C.I.G. 88165249C2</t>
  </si>
  <si>
    <t>GARA MIGRANTI CIG 79568074DA</t>
  </si>
  <si>
    <t>percentuali RUP</t>
  </si>
  <si>
    <t>percentuali DEC</t>
  </si>
  <si>
    <t>Veriica di conformità</t>
  </si>
  <si>
    <r>
      <t xml:space="preserve">GARA MIGRANTI </t>
    </r>
    <r>
      <rPr>
        <b/>
        <sz val="11"/>
        <color theme="1"/>
        <rFont val="Calibri"/>
        <family val="2"/>
        <scheme val="minor"/>
      </rPr>
      <t>BIENNIO 2023/2025</t>
    </r>
    <r>
      <rPr>
        <sz val="11"/>
        <color theme="1"/>
        <rFont val="Calibri"/>
        <family val="2"/>
        <scheme val="minor"/>
      </rPr>
      <t xml:space="preserve">                              LOTTO 1 - C.I.G. 959555674E
 LOTTO 2 - C.I.G. 9595876F5E
 LOTTO 3 - C.I.G. 95958970B7</t>
    </r>
  </si>
  <si>
    <t>solo fase progettazione 47gg/730</t>
  </si>
  <si>
    <t xml:space="preserve">SIRACUSA </t>
  </si>
  <si>
    <t>Supporto al RUP e predisposizione atti di gara</t>
  </si>
  <si>
    <t xml:space="preserve">10% DEL 30% più il 22 % </t>
  </si>
  <si>
    <t>10 % del 24 %</t>
  </si>
  <si>
    <t>addetto alla verifica di conformità</t>
  </si>
  <si>
    <t>1/3 del 21 %</t>
  </si>
  <si>
    <t>ACCORDO QUADRO GARA MIGRANTI CIG 871188D65</t>
  </si>
  <si>
    <t>ACCORDO QUADRO GARA MIGRANTI CIG 907898469B</t>
  </si>
  <si>
    <t>1/6 del 21 %</t>
  </si>
  <si>
    <t>ACCORDO QUADRO GARA MIGRANTI CIG 9566109ADE</t>
  </si>
  <si>
    <t>predisposizione atti di gara</t>
  </si>
  <si>
    <t>1/5 DEL 21%</t>
  </si>
  <si>
    <t>ACCORDO QUADRO GARA MIGRANTI CIG 9363697F32</t>
  </si>
  <si>
    <t xml:space="preserve">Supporto al RUP </t>
  </si>
  <si>
    <t>10% del 30%</t>
  </si>
  <si>
    <t>ACCORDO QUADRO GARA MIGRANTI CIG 90793157C1</t>
  </si>
  <si>
    <t>Predisposizione atti di gara</t>
  </si>
  <si>
    <r>
      <t xml:space="preserve">PROCEDURA APERTA PER L'AFFIDAMENTO DEL SERVIZIO DI GESTIONE DEI CENTRI DI ACCOGLIENZA CITTADINI, COSTITUITI DA SINGOLE UNITA' ABITATIVE, CAPACITA' RICETTIVA MASSIMA 50 POSTI DET. N. 15343/20/SERV. COM. A.S.G.A.C. DEL 11/6/2020 CIG </t>
    </r>
    <r>
      <rPr>
        <b/>
        <sz val="11"/>
        <color theme="1"/>
        <rFont val="Calibri"/>
        <family val="2"/>
        <scheme val="minor"/>
      </rPr>
      <t>94287144EF</t>
    </r>
    <r>
      <rPr>
        <sz val="11"/>
        <color theme="1"/>
        <rFont val="Calibri"/>
        <family val="2"/>
        <scheme val="minor"/>
      </rPr>
      <t xml:space="preserve"> DAL 1/1/2022 AL 31/3/2023</t>
    </r>
  </si>
  <si>
    <r>
      <t xml:space="preserve">PROCEDURA APERTA PER L'AFFIDAMENTO DEL SERVIZIO DI GESTIONE DEI CENTRI DI ACCOGLIENZA CITTADINI, COSTITUITI DA SINGOLE UNITA' ABITATIVE, CAPACITA' RICETTIVA MASSIMA 50 POSTI DET. N. 15343/20/SERV. COM. A.S.G.A.C. DEL 11/6/2020 CIG </t>
    </r>
    <r>
      <rPr>
        <b/>
        <sz val="11"/>
        <color theme="1"/>
        <rFont val="Calibri"/>
        <family val="2"/>
        <scheme val="minor"/>
      </rPr>
      <t>8345464EBE dal 1/1/2022 al 31/3/2023</t>
    </r>
  </si>
  <si>
    <t>10% DEL 30% (32.441,85)</t>
  </si>
  <si>
    <t>10% DEL30% (108.303,09)</t>
  </si>
  <si>
    <t>20% DEL 24% (86.642,47)</t>
  </si>
  <si>
    <t>20% DEL 24% (25.593,48)</t>
  </si>
  <si>
    <r>
      <t xml:space="preserve">PROCEDURA APERTA PER L'AFFIDAMENTO DEL SERVIZIO DI GESTIONE DEI CENTRI DI ACCOGLIENZA CITTADINI, COSTITUITI DA SINGOLE UNITA' ABITATIVE, CAPACITA' RICETTIVA MASSIMA 50 POSTI DET. N. 15343/20/SERV. COM. A.S.G.A.C. DEL 11/6/2020 CIG </t>
    </r>
    <r>
      <rPr>
        <b/>
        <sz val="11"/>
        <color theme="1"/>
        <rFont val="Calibri"/>
        <family val="2"/>
        <scheme val="minor"/>
      </rPr>
      <t>8347321B31 dal 1/1/2022 al 31/3/2023</t>
    </r>
  </si>
  <si>
    <t>20% DEL 24% (18.574,61)</t>
  </si>
  <si>
    <t>10% DEL 30% (23.218,26)</t>
  </si>
  <si>
    <r>
      <t xml:space="preserve">PROCEDURA APERTA PER L'AFFIDAMENTO DEL SERVIZIO DI GESTIONE DEI CENTRI DI ACCOGLIENZA CITTADINI, COSTITUITI DA SINGOLE UNITA' ABITATIVE, CAPACITA' RICETTIVA MASSIMA 50 POSTI DET. N. 15343/20/SERV. COM. A.S.G.A.C. DEL 11/6/2020 CIG </t>
    </r>
    <r>
      <rPr>
        <b/>
        <sz val="11"/>
        <color theme="1"/>
        <rFont val="Calibri"/>
        <family val="2"/>
        <scheme val="minor"/>
      </rPr>
      <t>9428702B06 DAL 1/1/2022 AL 31/3/2023</t>
    </r>
  </si>
  <si>
    <t xml:space="preserve">APERTA </t>
  </si>
  <si>
    <t>20% DEL 24% 111.934,10)</t>
  </si>
  <si>
    <t>10% DEL 30% (139.917,62)</t>
  </si>
  <si>
    <r>
      <t xml:space="preserve">PROCEDURA DI GARA SERVIZIO PULIZIA UTG DET. N. 52453 SERV. COM. A.S.G.A.C DEL 12/12/2022 - CIG. </t>
    </r>
    <r>
      <rPr>
        <b/>
        <sz val="11"/>
        <color theme="1"/>
        <rFont val="Calibri"/>
        <family val="2"/>
        <scheme val="minor"/>
      </rPr>
      <t>9510399587 ANNO 2023</t>
    </r>
  </si>
  <si>
    <t>70% di                       €. 47.058,82 =            €. 32.941,16</t>
  </si>
  <si>
    <t>30% di                       €. 47.058,82 =                     €. 14.117,65</t>
  </si>
  <si>
    <t>Predisposizione atti di gara                    22% di                         €. 156.862,70 =          €. 34.509,80</t>
  </si>
  <si>
    <t>DEC E COLLABORATORI 24% di €. 156.862,70 =                     €. 37.647,05</t>
  </si>
  <si>
    <t xml:space="preserve"> COLLABORATORI DEC                                        60 % di €. 37.647,05 =           €. 22.588,23</t>
  </si>
  <si>
    <t>VERIFICA CONFORMITA' PRESTAZIONI RESE (analisi rendicontazione e ispezione cas)             21% di                               €. 156.862,70 =           €. 32.941,16</t>
  </si>
  <si>
    <t xml:space="preserve">SOMMA SPETTANTE anno 2022 </t>
  </si>
  <si>
    <t>SOMMA SPETTANTE anno 2023</t>
  </si>
  <si>
    <t>ACCORDO QUADRO CON PIU’ OPERATORI ECONOMICI VOLTO AD ASSICURARE I SERVIZI DI ACCOGLIENZA E ASSISTENZA IN SINGOLE UNITA’ ABITATIVE DI 930 CITTADINI STRANIERI RICHIEDENTI PROTEZIONE INTERNAZIONALE, NELL'AMBITO DELLA PROVINCIA DI VICENZA.  CIG  8934795A13                                                                      CASA A COLORI	970.137,81
SAN VINCENZO DE' PAOLI	395.236,20
CON TE	804.946,12
MEDITERRANEO	519.700,02
TANGRAM	631.421,06
PARI PASSO	611.419,46
ASYLIA	878.302,68
CASA SERVIZI	1.427.241,85
NOVA	439.151,34
CENTRO ASTALLI	874.257,35
L'ANGOLO	1.072.595,06
DIAKONIA	220.587,00                
UN MONDO DI GIOIA	1.080.876,30                                                                              TOTALE 9.925.872,25                                                                                                            L'IMPORTO INCENTIVABILE E' STATO CALCOLATO SU OGNI SINGOLO CONTRATTO</t>
  </si>
  <si>
    <t>24%(DIRIGENTE)</t>
  </si>
  <si>
    <t xml:space="preserve">ACCORDO QUADRO CON PIU’ OPERATORI ECONOMICI VOLTO AD ASSICURARE I SERVIZI DI ACCOGLIENZA E ASSISTENZA IN CENTRI COLLETTIVI DI 100 CITTADINI STRANIERI RICHIEDENTI PROTEZIONE INTERNAZIONALE, NELL'AMBITO DELLA PROVINCIA DI VICENZA. CIG 8934764081 -                                                                                                  CENTRO MEDITERRANEO 595.679,03                                                 CASA SERVIZI 1.686.511,60                                                           TOTALE 2.282.190,63                                                      L'IMPORTO INCENTIVABILE E' STATO CALCOLATO SU OGNI SINGOLO CONTRATTO </t>
  </si>
  <si>
    <t>70% di                       €. 10.564,69 =            €. 7.395,50</t>
  </si>
  <si>
    <t>30% di                       €. 10.564,69 =            €. 3.169,50</t>
  </si>
  <si>
    <t>Predisposizione atti di gara                    22% di                         €. 35216,63 =          €. 7.747,66</t>
  </si>
  <si>
    <t>DEC E COLLABORATORI 24% di €. 35.216,64 = €. 8.452,00</t>
  </si>
  <si>
    <t xml:space="preserve"> COLLABORATORI DEC                                          60 % di €. 8.452,00=           €. 5.071,20</t>
  </si>
  <si>
    <t>VERIFICA CONFORMITA' PRESTAZIONI RESE (analisi rendicontazione e ispezione cas)             21% di                                           €. 35.216,63 =             €. 7.395,50</t>
  </si>
  <si>
    <t>70% del 30% (3 collaboratori)</t>
  </si>
  <si>
    <t>40% del 24% (oltre 3 collaboratori)</t>
  </si>
  <si>
    <t>Verifica conformità</t>
  </si>
  <si>
    <t>Verifica di conformità</t>
  </si>
  <si>
    <t xml:space="preserve">TOTALE MASSIMO LIQUIDABILE 2018 </t>
  </si>
  <si>
    <t>ACCORDO QUADRO CIG 7416493BA0- CAS 1 - ANNO 2018</t>
  </si>
  <si>
    <t>ACCORDO QUADRO CIG 78141208CBF- CAS 2 - anno 2019</t>
  </si>
  <si>
    <t>70% DEL 30% (3 COLLABORATORI</t>
  </si>
  <si>
    <t>40% DEL 24% (OLTRE 3 COLL)</t>
  </si>
  <si>
    <t>ACCORDO QUADRO</t>
  </si>
  <si>
    <t>ACCORDO QUADRO CIG 7812410CAB - CAS 3 - ANNO 2019</t>
  </si>
  <si>
    <t>Supporto RUP</t>
  </si>
  <si>
    <t>ACCORDO QUADRO CIG 78192709B9 - CAS 5 - ANNO 2019</t>
  </si>
  <si>
    <t>ACCORDO QUADRO CIG 7814209941 - CAS 4 - ANNO 2019</t>
  </si>
  <si>
    <t>70% DEL 30% (3 COLL)</t>
  </si>
  <si>
    <t>40% DEL 30% OLTRE 3 COLL)</t>
  </si>
  <si>
    <t xml:space="preserve">TOTALE MASSIMO LIQUIDABILI 2019 </t>
  </si>
  <si>
    <t xml:space="preserve">GARA CUSTODE ACQUIRENTE CIG 80647689915 </t>
  </si>
  <si>
    <t>90% DEL 30% (1 COLL)</t>
  </si>
  <si>
    <t>40% DEL 24% OLTRE 3 COLL)</t>
  </si>
  <si>
    <t>ACCORDO QUADRO CIG 8747494468- CAS 7 - anno 2021</t>
  </si>
  <si>
    <t>80% DEL 30% (2 COLL)</t>
  </si>
  <si>
    <t>60% DEL 24% (2 COLL)</t>
  </si>
  <si>
    <t>ACCORDO QUADRO CIG 8747622E06- CAS 8 - anno 2021</t>
  </si>
  <si>
    <t>ACCORDO QUADRO CIG 8746640B3 - CAS 9 - ANNO 2021</t>
  </si>
  <si>
    <t>ACCORDO QUADRO CIG 901674013D - CAS 10 - ANNO 2021</t>
  </si>
  <si>
    <t xml:space="preserve">TOTALE MASSIMO LIQUIDABILE  2021 </t>
  </si>
  <si>
    <t>ACCORDO QUADRO CIG 9222485B5F - CAS 11 - anno 2022</t>
  </si>
  <si>
    <t>PROCEDURA NEGOZIATA</t>
  </si>
  <si>
    <t>TOTALE MASSIMO LIQUIDABILE  2022</t>
  </si>
  <si>
    <t>GARA MIGRANTI CIG 9770838E94- CAS 13 - ANNO 2023</t>
  </si>
  <si>
    <t>GARA CUSTODE ACQUIRENTE CIG 9857520AD5 - ANNO 2023</t>
  </si>
  <si>
    <t>40% DEL 24% (3 COLL)</t>
  </si>
  <si>
    <t>TOTALE MASSIMO LIQUIDABILE  2023</t>
  </si>
  <si>
    <t>24% (Dirigente)</t>
  </si>
  <si>
    <t>PROGRAMM. SPESA+RUP+PREDISPOS. E CONTROLLO PROCEDURE GARA ED ESEC. CONTRATTI (COLLABORATORE RUP)</t>
  </si>
  <si>
    <t>10%*(2+34%)+25%</t>
  </si>
  <si>
    <t>GARA MIGRANTI LOTTO UNICO CIG 7050492AOC</t>
  </si>
  <si>
    <t>DEC</t>
  </si>
  <si>
    <t>GARA MIGRANTI LOTTO UNICO CIG 7050512B60</t>
  </si>
  <si>
    <t>GARA CUSTODE ACQUIRENTE CIG 9934614ECF</t>
  </si>
  <si>
    <t>30% (Dirigente)</t>
  </si>
  <si>
    <t>STAZIONE APPALTANTE</t>
  </si>
  <si>
    <t>Assistente</t>
  </si>
  <si>
    <t xml:space="preserve"> Funzionario </t>
  </si>
  <si>
    <t>Operatore</t>
  </si>
  <si>
    <t>Funzionario</t>
  </si>
  <si>
    <t xml:space="preserve">Funzionario </t>
  </si>
  <si>
    <t>stazione appaltante</t>
  </si>
  <si>
    <t>Funzionario (in pensione)</t>
  </si>
  <si>
    <t xml:space="preserve"> Assistente</t>
  </si>
  <si>
    <t xml:space="preserve"> Funzionario</t>
  </si>
  <si>
    <t xml:space="preserve"> Funzionario (in pensione)</t>
  </si>
  <si>
    <t>Assistente (in pensione)</t>
  </si>
  <si>
    <t xml:space="preserve"> Assistente (in pensione)</t>
  </si>
  <si>
    <t xml:space="preserve"> Fuzionario (in pensione)</t>
  </si>
  <si>
    <t>Fuzionario (in pensione)</t>
  </si>
  <si>
    <t>fUNzionario</t>
  </si>
  <si>
    <t xml:space="preserve"> Assistente  (in pensione)</t>
  </si>
  <si>
    <t>Assistente  (in pensione)</t>
  </si>
  <si>
    <t>funzionario</t>
  </si>
  <si>
    <r>
      <rPr>
        <b/>
        <sz val="48"/>
        <color theme="1"/>
        <rFont val="Kunstler Script"/>
        <family val="4"/>
      </rPr>
      <t xml:space="preserve">Ministero dell'Interno        </t>
    </r>
    <r>
      <rPr>
        <b/>
        <sz val="12"/>
        <color theme="1"/>
        <rFont val="Kunstler Script"/>
        <family val="4"/>
      </rPr>
      <t xml:space="preserve">                                </t>
    </r>
    <r>
      <rPr>
        <b/>
        <sz val="16"/>
        <color theme="1"/>
        <rFont val="Times New Roman"/>
        <family val="1"/>
      </rPr>
      <t xml:space="preserve">DIPARTIMENTO PER L'AMMINISTRAZIONE GENERALE PER LE POLITICHE DEL PERSONALE DELL'AMMINISTRAZIONE CIVILE E PER LE RISORSE STRUMENTALI E FINANZIARIE                                  </t>
    </r>
    <r>
      <rPr>
        <b/>
        <sz val="12"/>
        <color theme="1"/>
        <rFont val="Times New Roman"/>
        <family val="1"/>
      </rPr>
      <t xml:space="preserve">                          Direzione Centrale per le Risorse Finanziarie e Strumentali                                                                                    ALL. 8 (UTG S-V)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</si>
</sst>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 _€_-;\-* #,##0.00\ _€_-;_-* &quot;-&quot;??\ _€_-;_-@_-"/>
    <numFmt numFmtId="164" formatCode="[$€-2]\ #,##0.00;[Red]\-[$€-2]\ #,##0.00"/>
    <numFmt numFmtId="165" formatCode="#,##0.00\ _€"/>
  </numFmts>
  <fonts count="12" x14ac:knownFonts="1">
    <font>
      <sz val="11"/>
      <color theme="1"/>
      <name val="Calibri"/>
      <family val="2"/>
      <scheme val="minor"/>
    </font>
    <font>
      <b/>
      <sz val="11"/>
      <color theme="1"/>
      <name val="Calibri"/>
      <family val="2"/>
      <scheme val="minor"/>
    </font>
    <font>
      <b/>
      <sz val="10"/>
      <name val="Arial"/>
      <family val="2"/>
    </font>
    <font>
      <sz val="11"/>
      <color theme="1"/>
      <name val="Calibri"/>
      <family val="2"/>
      <scheme val="minor"/>
    </font>
    <font>
      <b/>
      <sz val="9"/>
      <color indexed="81"/>
      <name val="Tahoma"/>
      <family val="2"/>
    </font>
    <font>
      <sz val="9"/>
      <color indexed="81"/>
      <name val="Tahoma"/>
      <family val="2"/>
    </font>
    <font>
      <b/>
      <sz val="12"/>
      <color theme="1"/>
      <name val="Calibri"/>
      <family val="2"/>
      <scheme val="minor"/>
    </font>
    <font>
      <sz val="12"/>
      <color theme="1"/>
      <name val="Calibri"/>
      <family val="2"/>
      <scheme val="minor"/>
    </font>
    <font>
      <b/>
      <sz val="12"/>
      <color theme="1"/>
      <name val="Kunstler Script"/>
      <family val="4"/>
    </font>
    <font>
      <b/>
      <sz val="48"/>
      <color theme="1"/>
      <name val="Kunstler Script"/>
      <family val="4"/>
    </font>
    <font>
      <b/>
      <sz val="16"/>
      <color theme="1"/>
      <name val="Times New Roman"/>
      <family val="1"/>
    </font>
    <font>
      <b/>
      <sz val="12"/>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F00"/>
        <bgColor indexed="64"/>
      </patternFill>
    </fill>
    <fill>
      <patternFill patternType="solid">
        <fgColor theme="5"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auto="1"/>
      </left>
      <right/>
      <top style="medium">
        <color indexed="64"/>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auto="1"/>
      </right>
      <top style="medium">
        <color indexed="64"/>
      </top>
      <bottom style="thin">
        <color auto="1"/>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44" fontId="3" fillId="0" borderId="0" applyFont="0" applyFill="0" applyBorder="0" applyAlignment="0" applyProtection="0"/>
  </cellStyleXfs>
  <cellXfs count="179">
    <xf numFmtId="0" fontId="0" fillId="0" borderId="0" xfId="0"/>
    <xf numFmtId="0" fontId="0" fillId="0" borderId="0" xfId="0"/>
    <xf numFmtId="0" fontId="0" fillId="2" borderId="23" xfId="0" applyFill="1" applyBorder="1" applyAlignment="1">
      <alignment horizontal="center" vertical="center" wrapText="1"/>
    </xf>
    <xf numFmtId="9" fontId="0" fillId="0" borderId="13" xfId="0" applyNumberFormat="1" applyBorder="1" applyAlignment="1">
      <alignment horizontal="center" vertical="center" wrapText="1"/>
    </xf>
    <xf numFmtId="0" fontId="0" fillId="0" borderId="0" xfId="0" applyBorder="1" applyAlignment="1">
      <alignment horizontal="center" vertical="center" wrapText="1"/>
    </xf>
    <xf numFmtId="0" fontId="0" fillId="0" borderId="19" xfId="0" applyBorder="1" applyAlignment="1">
      <alignment horizontal="center" vertical="center" wrapText="1"/>
    </xf>
    <xf numFmtId="9" fontId="0" fillId="2" borderId="1" xfId="0" applyNumberFormat="1" applyFill="1" applyBorder="1" applyAlignment="1">
      <alignment horizontal="center" vertical="center" wrapText="1"/>
    </xf>
    <xf numFmtId="0" fontId="0" fillId="2" borderId="7" xfId="0" applyFill="1" applyBorder="1" applyAlignment="1">
      <alignment horizontal="center" vertical="center" wrapText="1"/>
    </xf>
    <xf numFmtId="9" fontId="1" fillId="0" borderId="0" xfId="0" applyNumberFormat="1" applyFont="1" applyBorder="1" applyAlignment="1">
      <alignment horizontal="center" vertical="center" wrapText="1"/>
    </xf>
    <xf numFmtId="0" fontId="1" fillId="0" borderId="0" xfId="0" applyFont="1" applyBorder="1" applyAlignment="1">
      <alignment horizontal="center" vertical="center" wrapText="1"/>
    </xf>
    <xf numFmtId="0" fontId="0" fillId="0" borderId="13" xfId="0" applyBorder="1" applyAlignment="1">
      <alignment horizontal="center" vertical="center" wrapText="1"/>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23" xfId="0" applyBorder="1" applyAlignment="1">
      <alignment horizontal="center" vertical="center" wrapText="1"/>
    </xf>
    <xf numFmtId="0" fontId="2" fillId="3" borderId="4" xfId="0" applyFont="1" applyFill="1" applyBorder="1" applyAlignment="1">
      <alignment horizontal="center" vertical="center" textRotation="135" wrapText="1"/>
    </xf>
    <xf numFmtId="0" fontId="2" fillId="4" borderId="9" xfId="0" applyFont="1" applyFill="1" applyBorder="1" applyAlignment="1">
      <alignment horizontal="center" vertical="center" wrapText="1"/>
    </xf>
    <xf numFmtId="0" fontId="2" fillId="4" borderId="8" xfId="0" applyFont="1" applyFill="1" applyBorder="1" applyAlignment="1">
      <alignment horizontal="center" vertical="center" wrapText="1"/>
    </xf>
    <xf numFmtId="9" fontId="2" fillId="4" borderId="8" xfId="0" applyNumberFormat="1" applyFont="1" applyFill="1" applyBorder="1" applyAlignment="1">
      <alignment horizontal="center" vertical="center" wrapText="1"/>
    </xf>
    <xf numFmtId="9" fontId="2" fillId="4" borderId="14" xfId="0" applyNumberFormat="1" applyFont="1" applyFill="1" applyBorder="1" applyAlignment="1">
      <alignment horizontal="center" vertical="center" wrapText="1"/>
    </xf>
    <xf numFmtId="4" fontId="0" fillId="0" borderId="4" xfId="0" applyNumberFormat="1" applyBorder="1" applyAlignment="1">
      <alignment horizontal="center" vertical="center" wrapText="1"/>
    </xf>
    <xf numFmtId="0" fontId="0" fillId="0" borderId="4" xfId="0" applyBorder="1" applyAlignment="1">
      <alignment horizontal="center" vertical="center" wrapText="1"/>
    </xf>
    <xf numFmtId="9" fontId="0" fillId="0" borderId="4" xfId="0" applyNumberFormat="1" applyBorder="1" applyAlignment="1">
      <alignment horizontal="center" vertical="center" wrapText="1"/>
    </xf>
    <xf numFmtId="0" fontId="1" fillId="0" borderId="4" xfId="0" applyFont="1" applyBorder="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0" applyFont="1" applyBorder="1" applyAlignment="1">
      <alignment horizontal="center" vertical="center" wrapText="1"/>
    </xf>
    <xf numFmtId="0" fontId="1" fillId="0" borderId="12" xfId="0" applyFont="1" applyBorder="1" applyAlignment="1">
      <alignment horizontal="center" vertical="center" wrapText="1"/>
    </xf>
    <xf numFmtId="4" fontId="1" fillId="0" borderId="21" xfId="0" applyNumberFormat="1" applyFont="1" applyBorder="1" applyAlignment="1">
      <alignment horizontal="center" vertical="center" wrapText="1"/>
    </xf>
    <xf numFmtId="0" fontId="1" fillId="0" borderId="22" xfId="0" applyFont="1" applyBorder="1" applyAlignment="1">
      <alignment horizontal="center" vertical="center" wrapText="1"/>
    </xf>
    <xf numFmtId="0" fontId="0" fillId="0" borderId="6" xfId="0" applyBorder="1" applyAlignment="1">
      <alignment horizontal="center" vertical="center" wrapText="1"/>
    </xf>
    <xf numFmtId="0" fontId="1" fillId="5" borderId="12" xfId="0" applyFont="1" applyFill="1" applyBorder="1" applyAlignment="1">
      <alignment horizontal="center" vertical="center" wrapText="1"/>
    </xf>
    <xf numFmtId="0" fontId="1" fillId="5" borderId="21" xfId="0" applyFont="1" applyFill="1" applyBorder="1" applyAlignment="1">
      <alignment horizontal="center" vertical="center" wrapText="1"/>
    </xf>
    <xf numFmtId="4" fontId="1" fillId="5" borderId="21" xfId="0" applyNumberFormat="1" applyFont="1" applyFill="1" applyBorder="1" applyAlignment="1">
      <alignment horizontal="center" vertical="center" wrapText="1"/>
    </xf>
    <xf numFmtId="0" fontId="1" fillId="5" borderId="22" xfId="0" applyFont="1" applyFill="1" applyBorder="1" applyAlignment="1">
      <alignment horizontal="center" vertical="center" wrapText="1"/>
    </xf>
    <xf numFmtId="0" fontId="2" fillId="3" borderId="4" xfId="0" applyFont="1" applyFill="1" applyBorder="1" applyAlignment="1">
      <alignment horizontal="right" vertical="center" textRotation="135" wrapText="1"/>
    </xf>
    <xf numFmtId="4" fontId="0" fillId="0" borderId="13" xfId="0" applyNumberFormat="1" applyBorder="1" applyAlignment="1">
      <alignment horizontal="center" vertical="center" wrapText="1"/>
    </xf>
    <xf numFmtId="9" fontId="0" fillId="0" borderId="0" xfId="0" applyNumberFormat="1" applyBorder="1" applyAlignment="1">
      <alignment horizontal="center" vertical="center" wrapText="1"/>
    </xf>
    <xf numFmtId="4" fontId="0" fillId="0" borderId="0" xfId="0" applyNumberFormat="1" applyBorder="1" applyAlignment="1">
      <alignment horizontal="center" vertical="center" wrapText="1"/>
    </xf>
    <xf numFmtId="4" fontId="0" fillId="0" borderId="19" xfId="0" applyNumberFormat="1" applyBorder="1" applyAlignment="1">
      <alignment horizontal="center" vertical="center" wrapText="1"/>
    </xf>
    <xf numFmtId="9" fontId="0" fillId="0" borderId="19" xfId="0" applyNumberFormat="1" applyBorder="1" applyAlignment="1">
      <alignment horizontal="center" vertical="center" wrapText="1"/>
    </xf>
    <xf numFmtId="4" fontId="0" fillId="0" borderId="0" xfId="0" applyNumberFormat="1" applyAlignment="1">
      <alignment horizontal="center" vertical="center" wrapText="1"/>
    </xf>
    <xf numFmtId="0" fontId="2" fillId="6" borderId="4"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5" xfId="0" applyFont="1" applyFill="1" applyBorder="1" applyAlignment="1">
      <alignment horizontal="center" vertical="center" wrapText="1"/>
    </xf>
    <xf numFmtId="9" fontId="2" fillId="6" borderId="4" xfId="0" applyNumberFormat="1" applyFont="1" applyFill="1" applyBorder="1" applyAlignment="1">
      <alignment horizontal="center" vertical="center" wrapText="1"/>
    </xf>
    <xf numFmtId="9" fontId="2" fillId="6" borderId="8" xfId="0" applyNumberFormat="1" applyFont="1" applyFill="1" applyBorder="1" applyAlignment="1">
      <alignment horizontal="center" vertical="center" wrapText="1"/>
    </xf>
    <xf numFmtId="0" fontId="0" fillId="0" borderId="4" xfId="0" applyFill="1" applyBorder="1" applyAlignment="1">
      <alignment horizontal="center" vertical="center" wrapText="1"/>
    </xf>
    <xf numFmtId="39" fontId="0" fillId="0" borderId="4" xfId="1" applyNumberFormat="1" applyFont="1" applyBorder="1" applyAlignment="1">
      <alignment horizontal="center" vertical="center" wrapText="1"/>
    </xf>
    <xf numFmtId="4" fontId="0" fillId="0" borderId="10" xfId="0" applyNumberFormat="1" applyBorder="1" applyAlignment="1">
      <alignment horizontal="center" vertical="center" wrapText="1"/>
    </xf>
    <xf numFmtId="9" fontId="0" fillId="0" borderId="10" xfId="0" applyNumberFormat="1" applyBorder="1" applyAlignment="1">
      <alignment horizontal="center" vertical="center" wrapText="1"/>
    </xf>
    <xf numFmtId="4" fontId="0" fillId="0" borderId="29" xfId="0" applyNumberFormat="1" applyBorder="1" applyAlignment="1">
      <alignment horizontal="center" vertical="center" wrapText="1"/>
    </xf>
    <xf numFmtId="0" fontId="1" fillId="0" borderId="33" xfId="0" applyFont="1" applyBorder="1" applyAlignment="1">
      <alignment horizontal="center" vertical="center" wrapText="1"/>
    </xf>
    <xf numFmtId="9" fontId="0" fillId="0" borderId="1" xfId="0" applyNumberFormat="1" applyBorder="1" applyAlignment="1">
      <alignment horizontal="center" vertical="center" wrapText="1"/>
    </xf>
    <xf numFmtId="4" fontId="0" fillId="0" borderId="30" xfId="0" applyNumberFormat="1" applyBorder="1" applyAlignment="1">
      <alignment horizontal="center" vertical="center" wrapText="1"/>
    </xf>
    <xf numFmtId="0" fontId="0" fillId="2" borderId="1" xfId="0" applyFill="1" applyBorder="1" applyAlignment="1">
      <alignment horizontal="center" vertical="center" wrapText="1"/>
    </xf>
    <xf numFmtId="4" fontId="0" fillId="2" borderId="30" xfId="0" applyNumberFormat="1" applyFill="1" applyBorder="1" applyAlignment="1">
      <alignment horizontal="center" vertical="center" wrapText="1"/>
    </xf>
    <xf numFmtId="9" fontId="0" fillId="2" borderId="7" xfId="0" applyNumberFormat="1" applyFill="1" applyBorder="1" applyAlignment="1">
      <alignment horizontal="center" vertical="center" wrapText="1"/>
    </xf>
    <xf numFmtId="4" fontId="0" fillId="2" borderId="31" xfId="0" applyNumberFormat="1" applyFill="1" applyBorder="1" applyAlignment="1">
      <alignment horizontal="center" vertical="center" wrapText="1"/>
    </xf>
    <xf numFmtId="4" fontId="0" fillId="0" borderId="23" xfId="0" applyNumberFormat="1" applyBorder="1" applyAlignment="1">
      <alignment horizontal="center" vertical="center" wrapText="1"/>
    </xf>
    <xf numFmtId="3" fontId="0" fillId="0" borderId="23" xfId="0" applyNumberFormat="1" applyBorder="1" applyAlignment="1">
      <alignment horizontal="center" vertical="center" wrapText="1"/>
    </xf>
    <xf numFmtId="9" fontId="0" fillId="2" borderId="23" xfId="0" applyNumberFormat="1" applyFill="1" applyBorder="1" applyAlignment="1">
      <alignment horizontal="center" vertical="center" wrapText="1"/>
    </xf>
    <xf numFmtId="9" fontId="1" fillId="0" borderId="23" xfId="0" applyNumberFormat="1" applyFont="1" applyFill="1" applyBorder="1" applyAlignment="1">
      <alignment horizontal="center" vertical="center" wrapText="1"/>
    </xf>
    <xf numFmtId="43" fontId="1" fillId="0" borderId="32" xfId="0" applyNumberFormat="1" applyFont="1" applyBorder="1" applyAlignment="1">
      <alignment horizontal="center" vertical="center" wrapText="1"/>
    </xf>
    <xf numFmtId="43" fontId="1" fillId="0" borderId="36" xfId="0" applyNumberFormat="1" applyFont="1" applyBorder="1" applyAlignment="1">
      <alignment horizontal="center" vertical="center" wrapText="1"/>
    </xf>
    <xf numFmtId="9" fontId="1" fillId="0" borderId="10" xfId="0" applyNumberFormat="1" applyFont="1" applyFill="1" applyBorder="1" applyAlignment="1">
      <alignment horizontal="center" vertical="center" wrapText="1"/>
    </xf>
    <xf numFmtId="43" fontId="1" fillId="0" borderId="29" xfId="0" applyNumberFormat="1" applyFont="1" applyBorder="1" applyAlignment="1">
      <alignment horizontal="center" vertical="center" wrapText="1"/>
    </xf>
    <xf numFmtId="10" fontId="1" fillId="0" borderId="1" xfId="0" applyNumberFormat="1" applyFont="1" applyFill="1" applyBorder="1" applyAlignment="1">
      <alignment horizontal="center" vertical="center" wrapText="1"/>
    </xf>
    <xf numFmtId="10" fontId="1" fillId="0" borderId="23" xfId="0" applyNumberFormat="1" applyFont="1" applyFill="1" applyBorder="1" applyAlignment="1">
      <alignment horizontal="center" vertical="center" wrapText="1"/>
    </xf>
    <xf numFmtId="0" fontId="0" fillId="0" borderId="37" xfId="0" applyBorder="1" applyAlignment="1">
      <alignment horizontal="center" vertical="center" wrapText="1"/>
    </xf>
    <xf numFmtId="0" fontId="0" fillId="0" borderId="39" xfId="0" applyBorder="1" applyAlignment="1">
      <alignment horizontal="center" vertical="center" wrapText="1"/>
    </xf>
    <xf numFmtId="0" fontId="0" fillId="0" borderId="27" xfId="0" applyFill="1" applyBorder="1" applyAlignment="1">
      <alignment horizontal="center" vertical="center" wrapText="1"/>
    </xf>
    <xf numFmtId="0" fontId="0" fillId="0" borderId="28" xfId="0"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1" xfId="0" applyFont="1" applyFill="1" applyBorder="1" applyAlignment="1">
      <alignment horizontal="center" vertical="center" wrapText="1"/>
    </xf>
    <xf numFmtId="9" fontId="2" fillId="6" borderId="12" xfId="0" applyNumberFormat="1" applyFont="1" applyFill="1" applyBorder="1" applyAlignment="1">
      <alignment horizontal="center" vertical="center" wrapText="1"/>
    </xf>
    <xf numFmtId="0" fontId="2" fillId="3" borderId="12" xfId="0" applyFont="1" applyFill="1" applyBorder="1" applyAlignment="1">
      <alignment horizontal="right" vertical="center" textRotation="135" wrapText="1"/>
    </xf>
    <xf numFmtId="10" fontId="0" fillId="0" borderId="0" xfId="0" applyNumberFormat="1" applyBorder="1" applyAlignment="1">
      <alignment horizontal="center" vertical="center" wrapText="1"/>
    </xf>
    <xf numFmtId="4" fontId="1" fillId="0" borderId="0" xfId="0" applyNumberFormat="1" applyFont="1" applyAlignment="1">
      <alignment horizontal="center" vertical="center" wrapText="1"/>
    </xf>
    <xf numFmtId="9" fontId="0" fillId="0" borderId="0" xfId="0" applyNumberFormat="1" applyAlignment="1">
      <alignment horizontal="center" vertical="center" wrapText="1"/>
    </xf>
    <xf numFmtId="165" fontId="0" fillId="0" borderId="0" xfId="0" applyNumberFormat="1" applyBorder="1" applyAlignment="1">
      <alignment horizontal="center" vertical="center" wrapText="1"/>
    </xf>
    <xf numFmtId="10" fontId="0" fillId="0" borderId="4" xfId="0" applyNumberFormat="1" applyBorder="1" applyAlignment="1">
      <alignment horizontal="center" vertical="center" wrapText="1"/>
    </xf>
    <xf numFmtId="39" fontId="0" fillId="0" borderId="4" xfId="0" applyNumberFormat="1" applyBorder="1" applyAlignment="1">
      <alignment horizontal="center" vertical="center" wrapText="1"/>
    </xf>
    <xf numFmtId="165" fontId="0" fillId="0" borderId="4" xfId="0" applyNumberFormat="1" applyBorder="1" applyAlignment="1">
      <alignment horizontal="center" vertical="center" wrapText="1"/>
    </xf>
    <xf numFmtId="165" fontId="0" fillId="0" borderId="13" xfId="0" applyNumberFormat="1" applyBorder="1" applyAlignment="1">
      <alignment horizontal="center" vertical="center" wrapText="1"/>
    </xf>
    <xf numFmtId="0" fontId="0" fillId="0" borderId="22" xfId="0" applyBorder="1" applyAlignment="1">
      <alignment horizontal="center" vertical="center" wrapText="1"/>
    </xf>
    <xf numFmtId="165" fontId="0" fillId="0" borderId="19" xfId="0" applyNumberFormat="1" applyBorder="1" applyAlignment="1">
      <alignment horizontal="center" vertical="center" wrapText="1"/>
    </xf>
    <xf numFmtId="4" fontId="1" fillId="0" borderId="12" xfId="0" applyNumberFormat="1" applyFont="1" applyBorder="1" applyAlignment="1">
      <alignment horizontal="center" vertical="center" wrapText="1"/>
    </xf>
    <xf numFmtId="0" fontId="1" fillId="3" borderId="22" xfId="0" applyFont="1" applyFill="1" applyBorder="1" applyAlignment="1">
      <alignment horizontal="center" vertical="center" textRotation="90" wrapText="1"/>
    </xf>
    <xf numFmtId="0" fontId="2" fillId="3" borderId="13" xfId="0" applyFont="1" applyFill="1" applyBorder="1" applyAlignment="1">
      <alignment horizontal="center" vertical="center" textRotation="135"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1" xfId="0" applyFont="1" applyFill="1" applyBorder="1" applyAlignment="1">
      <alignment horizontal="center" vertical="center" wrapText="1"/>
    </xf>
    <xf numFmtId="9" fontId="2" fillId="4" borderId="12" xfId="0" applyNumberFormat="1" applyFont="1" applyFill="1" applyBorder="1" applyAlignment="1">
      <alignment horizontal="center" vertical="center" wrapText="1"/>
    </xf>
    <xf numFmtId="9" fontId="1" fillId="0" borderId="4" xfId="0" applyNumberFormat="1" applyFont="1" applyBorder="1" applyAlignment="1">
      <alignment horizontal="center" vertical="center" wrapText="1"/>
    </xf>
    <xf numFmtId="0" fontId="0" fillId="5" borderId="12" xfId="0" applyFill="1" applyBorder="1" applyAlignment="1">
      <alignment horizontal="center" vertical="center" wrapText="1"/>
    </xf>
    <xf numFmtId="0" fontId="0" fillId="5" borderId="22" xfId="0" applyFill="1" applyBorder="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horizontal="center" vertical="center" wrapText="1"/>
    </xf>
    <xf numFmtId="0" fontId="0" fillId="0" borderId="4" xfId="0" applyBorder="1" applyAlignment="1">
      <alignment horizontal="center" vertical="center" wrapText="1"/>
    </xf>
    <xf numFmtId="4" fontId="0" fillId="0" borderId="4" xfId="0" applyNumberFormat="1" applyBorder="1" applyAlignment="1">
      <alignment horizontal="center" vertical="center" wrapText="1"/>
    </xf>
    <xf numFmtId="9" fontId="0" fillId="0" borderId="4" xfId="0" applyNumberFormat="1" applyBorder="1" applyAlignment="1">
      <alignment horizontal="center" vertical="center" wrapText="1"/>
    </xf>
    <xf numFmtId="4" fontId="1"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4" fontId="0" fillId="0" borderId="12" xfId="0" applyNumberFormat="1" applyBorder="1" applyAlignment="1">
      <alignment horizontal="center" vertical="center" wrapText="1"/>
    </xf>
    <xf numFmtId="4" fontId="0" fillId="0" borderId="21" xfId="0" applyNumberFormat="1" applyBorder="1" applyAlignment="1">
      <alignment horizontal="center" vertical="center" wrapText="1"/>
    </xf>
    <xf numFmtId="4" fontId="0" fillId="0" borderId="22" xfId="0" applyNumberFormat="1" applyBorder="1" applyAlignment="1">
      <alignment horizontal="center" vertical="center" wrapText="1"/>
    </xf>
    <xf numFmtId="0" fontId="6" fillId="3" borderId="12" xfId="0" applyFont="1" applyFill="1" applyBorder="1" applyAlignment="1">
      <alignment horizontal="center" vertical="center" textRotation="90" wrapText="1"/>
    </xf>
    <xf numFmtId="0" fontId="6" fillId="3" borderId="21" xfId="0" applyFont="1" applyFill="1" applyBorder="1" applyAlignment="1">
      <alignment horizontal="center" vertical="center" textRotation="90" wrapText="1"/>
    </xf>
    <xf numFmtId="0" fontId="6" fillId="3" borderId="22" xfId="0" applyFont="1" applyFill="1" applyBorder="1" applyAlignment="1">
      <alignment horizontal="center" vertical="center" textRotation="90" wrapText="1"/>
    </xf>
    <xf numFmtId="164" fontId="0" fillId="0" borderId="4" xfId="0" applyNumberFormat="1" applyBorder="1" applyAlignment="1">
      <alignment horizontal="center" vertical="center" wrapText="1"/>
    </xf>
    <xf numFmtId="44" fontId="0" fillId="0" borderId="4" xfId="1" applyFont="1" applyBorder="1" applyAlignment="1">
      <alignment horizontal="center" vertical="center" wrapText="1"/>
    </xf>
    <xf numFmtId="39" fontId="1" fillId="0" borderId="4" xfId="0" applyNumberFormat="1" applyFont="1" applyBorder="1" applyAlignment="1">
      <alignment horizontal="center" vertical="center" wrapText="1"/>
    </xf>
    <xf numFmtId="39" fontId="0" fillId="0" borderId="4" xfId="1" applyNumberFormat="1" applyFont="1" applyBorder="1" applyAlignment="1">
      <alignment horizontal="center" vertical="center" wrapText="1"/>
    </xf>
    <xf numFmtId="0" fontId="2" fillId="0" borderId="0" xfId="0" applyFont="1" applyBorder="1" applyAlignment="1">
      <alignment horizontal="center" vertical="center" wrapText="1"/>
    </xf>
    <xf numFmtId="3" fontId="0" fillId="0" borderId="4" xfId="0" applyNumberFormat="1" applyBorder="1" applyAlignment="1">
      <alignment horizontal="center" vertical="center" wrapText="1"/>
    </xf>
    <xf numFmtId="0" fontId="0" fillId="3" borderId="21" xfId="0" applyFill="1" applyBorder="1" applyAlignment="1">
      <alignment horizontal="center" vertical="center" textRotation="90" wrapText="1"/>
    </xf>
    <xf numFmtId="0" fontId="0" fillId="3" borderId="22" xfId="0" applyFill="1" applyBorder="1" applyAlignment="1">
      <alignment horizontal="center" vertical="center" textRotation="90"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0" fillId="0" borderId="19" xfId="0" applyBorder="1" applyAlignment="1">
      <alignment horizontal="center" vertical="center" wrapText="1"/>
    </xf>
    <xf numFmtId="43" fontId="1" fillId="0" borderId="12" xfId="0" applyNumberFormat="1"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0" fillId="0" borderId="11" xfId="0" applyBorder="1" applyAlignment="1">
      <alignment horizontal="center" vertical="center"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4" fontId="0" fillId="0" borderId="13" xfId="0" applyNumberFormat="1" applyBorder="1" applyAlignment="1">
      <alignment horizontal="center" vertical="center" wrapText="1"/>
    </xf>
    <xf numFmtId="4" fontId="0" fillId="0" borderId="0" xfId="0" applyNumberFormat="1" applyBorder="1" applyAlignment="1">
      <alignment horizontal="center" vertical="center" wrapText="1"/>
    </xf>
    <xf numFmtId="4" fontId="0" fillId="0" borderId="19" xfId="0" applyNumberFormat="1" applyBorder="1" applyAlignment="1">
      <alignment horizontal="center" vertical="center" wrapText="1"/>
    </xf>
    <xf numFmtId="9" fontId="0" fillId="0" borderId="13" xfId="0" applyNumberFormat="1" applyBorder="1" applyAlignment="1">
      <alignment horizontal="center" vertical="center" wrapText="1"/>
    </xf>
    <xf numFmtId="9" fontId="0" fillId="0" borderId="24" xfId="0" applyNumberFormat="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4" fontId="0" fillId="0" borderId="1" xfId="0" applyNumberFormat="1" applyBorder="1" applyAlignment="1">
      <alignment horizontal="center" vertical="center" wrapText="1"/>
    </xf>
    <xf numFmtId="0" fontId="0" fillId="0" borderId="1" xfId="0" applyBorder="1" applyAlignment="1">
      <alignment horizontal="center" vertical="center" wrapText="1"/>
    </xf>
    <xf numFmtId="43" fontId="1" fillId="0" borderId="21" xfId="0" applyNumberFormat="1" applyFont="1" applyBorder="1" applyAlignment="1">
      <alignment horizontal="center" vertical="center" wrapText="1"/>
    </xf>
    <xf numFmtId="43" fontId="1" fillId="0" borderId="22" xfId="0" applyNumberFormat="1" applyFont="1" applyBorder="1" applyAlignment="1">
      <alignment horizontal="center" vertical="center" wrapText="1"/>
    </xf>
    <xf numFmtId="9" fontId="0" fillId="0" borderId="0" xfId="0" applyNumberFormat="1" applyBorder="1" applyAlignment="1">
      <alignment horizontal="center" vertical="center" wrapText="1"/>
    </xf>
    <xf numFmtId="9" fontId="0" fillId="0" borderId="19" xfId="0" applyNumberFormat="1" applyBorder="1" applyAlignment="1">
      <alignment horizontal="center" vertical="center" wrapText="1"/>
    </xf>
    <xf numFmtId="9" fontId="0" fillId="2" borderId="1" xfId="0" applyNumberFormat="1" applyFill="1" applyBorder="1" applyAlignment="1">
      <alignment horizontal="center" vertical="center" wrapText="1"/>
    </xf>
    <xf numFmtId="0" fontId="0" fillId="2" borderId="7" xfId="0" applyFill="1" applyBorder="1" applyAlignment="1">
      <alignment horizontal="center" vertical="center" wrapText="1"/>
    </xf>
    <xf numFmtId="4" fontId="1" fillId="2" borderId="34" xfId="0" applyNumberFormat="1" applyFont="1" applyFill="1" applyBorder="1" applyAlignment="1">
      <alignment horizontal="center" vertical="center" wrapText="1"/>
    </xf>
    <xf numFmtId="4" fontId="1" fillId="2" borderId="35" xfId="0" applyNumberFormat="1" applyFont="1" applyFill="1" applyBorder="1" applyAlignment="1">
      <alignment horizontal="center" vertical="center" wrapText="1"/>
    </xf>
    <xf numFmtId="0" fontId="0" fillId="2" borderId="38" xfId="0" applyFill="1" applyBorder="1" applyAlignment="1">
      <alignment horizontal="center" vertical="center" wrapText="1"/>
    </xf>
    <xf numFmtId="4" fontId="0" fillId="2" borderId="1" xfId="0" applyNumberFormat="1" applyFill="1" applyBorder="1" applyAlignment="1">
      <alignment horizontal="center" vertical="center" wrapText="1"/>
    </xf>
    <xf numFmtId="4" fontId="0" fillId="2" borderId="7" xfId="0" applyNumberFormat="1" applyFill="1" applyBorder="1" applyAlignment="1">
      <alignment horizontal="center" vertical="center" wrapText="1"/>
    </xf>
    <xf numFmtId="9" fontId="0" fillId="0" borderId="1" xfId="0" applyNumberFormat="1" applyBorder="1" applyAlignment="1">
      <alignment horizontal="center" vertical="center" wrapText="1"/>
    </xf>
    <xf numFmtId="4" fontId="1" fillId="0" borderId="34" xfId="0" applyNumberFormat="1" applyFont="1" applyBorder="1" applyAlignment="1">
      <alignment horizontal="center" vertical="center" wrapText="1"/>
    </xf>
    <xf numFmtId="0" fontId="0" fillId="2" borderId="1" xfId="0" applyFill="1" applyBorder="1" applyAlignment="1">
      <alignment horizontal="center" vertical="center" wrapText="1"/>
    </xf>
    <xf numFmtId="0" fontId="0" fillId="0" borderId="38" xfId="0" applyBorder="1" applyAlignment="1">
      <alignment horizontal="center" vertical="center" wrapText="1"/>
    </xf>
    <xf numFmtId="0" fontId="1" fillId="0" borderId="0" xfId="0" applyFont="1" applyAlignment="1">
      <alignment horizontal="center" vertical="center" wrapText="1"/>
    </xf>
    <xf numFmtId="9" fontId="1" fillId="0" borderId="13" xfId="0" applyNumberFormat="1" applyFont="1" applyBorder="1" applyAlignment="1">
      <alignment horizontal="center" vertical="center" wrapText="1"/>
    </xf>
    <xf numFmtId="9" fontId="1" fillId="0" borderId="0" xfId="0" applyNumberFormat="1" applyFont="1" applyBorder="1" applyAlignment="1">
      <alignment horizontal="center" vertical="center" wrapText="1"/>
    </xf>
    <xf numFmtId="9" fontId="1" fillId="0" borderId="19" xfId="0" applyNumberFormat="1" applyFont="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9" xfId="0" applyFont="1" applyBorder="1" applyAlignment="1">
      <alignment horizontal="center" vertical="center" wrapText="1"/>
    </xf>
    <xf numFmtId="0" fontId="6" fillId="3" borderId="11" xfId="0" applyFont="1" applyFill="1" applyBorder="1" applyAlignment="1">
      <alignment horizontal="center" vertical="center" textRotation="90" wrapText="1"/>
    </xf>
    <xf numFmtId="0" fontId="0" fillId="3" borderId="16" xfId="0" applyFill="1" applyBorder="1" applyAlignment="1">
      <alignment horizontal="center" vertical="center" textRotation="90" wrapText="1"/>
    </xf>
    <xf numFmtId="0" fontId="0" fillId="3" borderId="18" xfId="0" applyFill="1" applyBorder="1" applyAlignment="1">
      <alignment horizontal="center" vertical="center" textRotation="90" wrapText="1"/>
    </xf>
    <xf numFmtId="4" fontId="0" fillId="0" borderId="15" xfId="0" applyNumberFormat="1" applyBorder="1" applyAlignment="1">
      <alignment horizontal="center" vertical="center" wrapText="1"/>
    </xf>
    <xf numFmtId="4" fontId="0" fillId="0" borderId="17" xfId="0" applyNumberFormat="1" applyBorder="1" applyAlignment="1">
      <alignment horizontal="center" vertical="center" wrapText="1"/>
    </xf>
    <xf numFmtId="4" fontId="0" fillId="0" borderId="20" xfId="0" applyNumberFormat="1" applyBorder="1" applyAlignment="1">
      <alignment horizontal="center" vertical="center" wrapText="1"/>
    </xf>
    <xf numFmtId="0" fontId="0" fillId="2" borderId="4" xfId="0" applyFill="1" applyBorder="1" applyAlignment="1">
      <alignment horizontal="center" vertical="center" wrapText="1"/>
    </xf>
    <xf numFmtId="39" fontId="0" fillId="0" borderId="4" xfId="0" applyNumberFormat="1" applyBorder="1" applyAlignment="1">
      <alignment horizontal="center" vertical="center" wrapText="1"/>
    </xf>
    <xf numFmtId="9" fontId="1" fillId="0" borderId="4" xfId="0" applyNumberFormat="1" applyFont="1" applyBorder="1" applyAlignment="1">
      <alignment horizontal="center" vertical="center" wrapText="1"/>
    </xf>
    <xf numFmtId="4" fontId="1" fillId="0" borderId="12" xfId="0" applyNumberFormat="1" applyFont="1" applyBorder="1" applyAlignment="1">
      <alignment horizontal="center" vertical="center" wrapText="1"/>
    </xf>
    <xf numFmtId="4" fontId="1" fillId="0" borderId="21" xfId="0" applyNumberFormat="1" applyFont="1" applyBorder="1" applyAlignment="1">
      <alignment horizontal="center" vertical="center" wrapText="1"/>
    </xf>
    <xf numFmtId="4" fontId="1" fillId="0" borderId="22" xfId="0" applyNumberFormat="1" applyFont="1"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7" fillId="3" borderId="21" xfId="0" applyFont="1" applyFill="1" applyBorder="1" applyAlignment="1">
      <alignment horizontal="center" vertical="center" textRotation="90" wrapText="1"/>
    </xf>
    <xf numFmtId="0" fontId="6" fillId="3" borderId="4" xfId="0" applyFont="1" applyFill="1" applyBorder="1" applyAlignment="1">
      <alignment horizontal="center" vertical="center" textRotation="90" wrapText="1"/>
    </xf>
    <xf numFmtId="0" fontId="0" fillId="0" borderId="20" xfId="0" applyBorder="1" applyAlignment="1">
      <alignment horizontal="center" vertical="center" wrapText="1"/>
    </xf>
    <xf numFmtId="0" fontId="2"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cellXfs>
  <cellStyles count="2">
    <cellStyle name="Normale"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1150620</xdr:colOff>
      <xdr:row>13</xdr:row>
      <xdr:rowOff>142875</xdr:rowOff>
    </xdr:from>
    <xdr:to>
      <xdr:col>8</xdr:col>
      <xdr:colOff>283845</xdr:colOff>
      <xdr:row>13</xdr:row>
      <xdr:rowOff>702945</xdr:rowOff>
    </xdr:to>
    <xdr:pic>
      <xdr:nvPicPr>
        <xdr:cNvPr id="3" name="Immagine 2">
          <a:extLst>
            <a:ext uri="{FF2B5EF4-FFF2-40B4-BE49-F238E27FC236}">
              <a16:creationId xmlns:a16="http://schemas.microsoft.com/office/drawing/2014/main" id="{D4B33DA5-A30F-4153-9DBB-57194D462D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7820" y="3476625"/>
          <a:ext cx="499110" cy="563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F0ED8-0E71-4CFF-BAA6-DD03FD0CD092}">
  <sheetPr codeName="Foglio1">
    <pageSetUpPr fitToPage="1"/>
  </sheetPr>
  <dimension ref="F12:K17"/>
  <sheetViews>
    <sheetView tabSelected="1" workbookViewId="0">
      <selection activeCell="D22" sqref="D22"/>
    </sheetView>
  </sheetViews>
  <sheetFormatPr defaultRowHeight="15" x14ac:dyDescent="0.25"/>
  <cols>
    <col min="8" max="8" width="19.85546875" customWidth="1"/>
    <col min="10" max="10" width="22" customWidth="1"/>
    <col min="11" max="11" width="9.7109375" customWidth="1"/>
  </cols>
  <sheetData>
    <row r="12" spans="6:11" x14ac:dyDescent="0.25">
      <c r="F12" s="1"/>
      <c r="G12" s="1"/>
      <c r="H12" s="1"/>
      <c r="I12" s="1"/>
      <c r="J12" s="1"/>
      <c r="K12" s="1"/>
    </row>
    <row r="13" spans="6:11" ht="91.15" customHeight="1" x14ac:dyDescent="0.25">
      <c r="F13" s="1"/>
      <c r="G13" s="97" t="s">
        <v>147</v>
      </c>
      <c r="H13" s="98"/>
      <c r="I13" s="98"/>
      <c r="J13" s="98"/>
      <c r="K13" s="1"/>
    </row>
    <row r="14" spans="6:11" ht="118.9" customHeight="1" x14ac:dyDescent="0.25">
      <c r="F14" s="1"/>
      <c r="G14" s="98"/>
      <c r="H14" s="98"/>
      <c r="I14" s="98"/>
      <c r="J14" s="98"/>
      <c r="K14" s="1"/>
    </row>
    <row r="15" spans="6:11" ht="130.15" customHeight="1" x14ac:dyDescent="0.25">
      <c r="F15" s="1"/>
      <c r="G15" s="98"/>
      <c r="H15" s="98"/>
      <c r="I15" s="98"/>
      <c r="J15" s="98"/>
      <c r="K15" s="1"/>
    </row>
    <row r="16" spans="6:11" ht="133.9" customHeight="1" x14ac:dyDescent="0.25">
      <c r="F16" s="1"/>
      <c r="G16" s="98"/>
      <c r="H16" s="98"/>
      <c r="I16" s="98"/>
      <c r="J16" s="98"/>
      <c r="K16" s="1"/>
    </row>
    <row r="17" spans="6:11" ht="118.9" customHeight="1" x14ac:dyDescent="0.25">
      <c r="F17" s="1"/>
      <c r="G17" s="1"/>
      <c r="H17" s="1"/>
      <c r="I17" s="1"/>
      <c r="J17" s="1"/>
      <c r="K17" s="1"/>
    </row>
  </sheetData>
  <sheetProtection algorithmName="SHA-512" hashValue="v9e+Set0xDny8aElu0I9n0ctlovSnNKesYlfue+3mxHzk2BQUstxg0GreKl4JsfaGoQD2qr+z7/Gkexgk5wLCg==" saltValue="6mSryBz0IyEku4q/CTVQLA==" spinCount="100000" sheet="1" objects="1" scenarios="1"/>
  <mergeCells count="1">
    <mergeCell ref="G13:J16"/>
  </mergeCells>
  <pageMargins left="1" right="1" top="1" bottom="1" header="0.5" footer="0.5"/>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B1CAD-16E5-4E34-B604-F1563FD3DA7C}">
  <sheetPr codeName="Foglio12">
    <pageSetUpPr fitToPage="1"/>
  </sheetPr>
  <dimension ref="A1:R63"/>
  <sheetViews>
    <sheetView zoomScale="98" zoomScaleNormal="98" workbookViewId="0">
      <selection activeCell="A3" sqref="A3:S40"/>
    </sheetView>
  </sheetViews>
  <sheetFormatPr defaultColWidth="9.140625" defaultRowHeight="15" x14ac:dyDescent="0.25"/>
  <cols>
    <col min="1" max="1" width="27.140625" style="23" customWidth="1"/>
    <col min="2" max="2" width="40.7109375" style="23" customWidth="1"/>
    <col min="3" max="3" width="13.28515625" style="23" customWidth="1"/>
    <col min="4" max="4" width="19.7109375" style="23" customWidth="1"/>
    <col min="5" max="5" width="18.28515625" style="23" hidden="1" customWidth="1"/>
    <col min="6" max="6" width="9.140625" style="23" hidden="1" customWidth="1"/>
    <col min="7" max="7" width="0.140625" style="23" hidden="1" customWidth="1"/>
    <col min="8" max="8" width="10.42578125" style="23" hidden="1" customWidth="1"/>
    <col min="9" max="9" width="23.5703125" style="23" customWidth="1"/>
    <col min="10" max="10" width="16.85546875" style="12" customWidth="1"/>
    <col min="11" max="11" width="15.85546875" style="23" customWidth="1"/>
    <col min="12" max="12" width="19" style="23" customWidth="1"/>
    <col min="13" max="13" width="20" style="23" customWidth="1"/>
    <col min="14" max="14" width="25.5703125" style="23" customWidth="1"/>
    <col min="15" max="15" width="25.42578125" style="23" customWidth="1"/>
    <col min="16" max="16" width="17" style="23" customWidth="1"/>
    <col min="17" max="17" width="22.28515625" style="23" customWidth="1"/>
    <col min="18" max="18" width="19.5703125" style="24" customWidth="1"/>
    <col min="19" max="19" width="9.140625" style="23"/>
    <col min="20" max="20" width="38.140625" style="23" customWidth="1"/>
    <col min="21" max="16384" width="9.140625" style="23"/>
  </cols>
  <sheetData>
    <row r="1" spans="1:18" x14ac:dyDescent="0.25">
      <c r="J1" s="23"/>
    </row>
    <row r="2" spans="1:18" x14ac:dyDescent="0.25">
      <c r="J2" s="23"/>
    </row>
    <row r="3" spans="1:18" ht="15.75" thickBot="1" x14ac:dyDescent="0.3">
      <c r="J3" s="23"/>
    </row>
    <row r="4" spans="1:18" ht="108.6" customHeight="1" thickBot="1" x14ac:dyDescent="0.3">
      <c r="A4" s="34" t="s">
        <v>128</v>
      </c>
      <c r="B4" s="42" t="s">
        <v>8</v>
      </c>
      <c r="C4" s="42" t="s">
        <v>15</v>
      </c>
      <c r="D4" s="41" t="s">
        <v>5</v>
      </c>
      <c r="E4" s="41"/>
      <c r="F4" s="42"/>
      <c r="G4" s="42"/>
      <c r="H4" s="42"/>
      <c r="I4" s="43" t="s">
        <v>6</v>
      </c>
      <c r="J4" s="44">
        <v>0.8</v>
      </c>
      <c r="K4" s="44">
        <v>0.2</v>
      </c>
      <c r="L4" s="44" t="s">
        <v>18</v>
      </c>
      <c r="M4" s="44" t="s">
        <v>19</v>
      </c>
      <c r="N4" s="44" t="s">
        <v>9</v>
      </c>
      <c r="O4" s="44" t="s">
        <v>10</v>
      </c>
      <c r="P4" s="44" t="s">
        <v>11</v>
      </c>
      <c r="Q4" s="44" t="s">
        <v>7</v>
      </c>
      <c r="R4" s="44" t="s">
        <v>12</v>
      </c>
    </row>
    <row r="5" spans="1:18" ht="77.45" customHeight="1" thickBot="1" x14ac:dyDescent="0.3">
      <c r="A5" s="107" t="s">
        <v>2</v>
      </c>
      <c r="B5" s="99" t="s">
        <v>106</v>
      </c>
      <c r="C5" s="99" t="s">
        <v>20</v>
      </c>
      <c r="D5" s="100">
        <v>9590019</v>
      </c>
      <c r="E5" s="20"/>
      <c r="F5" s="20"/>
      <c r="G5" s="20"/>
      <c r="H5" s="20"/>
      <c r="I5" s="100">
        <v>169780.32</v>
      </c>
      <c r="J5" s="100">
        <v>135824.26</v>
      </c>
      <c r="K5" s="100">
        <v>33956.06</v>
      </c>
      <c r="L5" s="166" t="s">
        <v>107</v>
      </c>
      <c r="M5" s="103" t="s">
        <v>108</v>
      </c>
      <c r="N5" s="99" t="s">
        <v>130</v>
      </c>
      <c r="O5" s="20" t="s">
        <v>23</v>
      </c>
      <c r="P5" s="21">
        <v>0.5</v>
      </c>
      <c r="Q5" s="83">
        <v>4074.73</v>
      </c>
      <c r="R5" s="167">
        <f>SUM(Q5:Q13)</f>
        <v>73073.450000000012</v>
      </c>
    </row>
    <row r="6" spans="1:18" ht="60" customHeight="1" thickBot="1" x14ac:dyDescent="0.3">
      <c r="A6" s="116"/>
      <c r="B6" s="99"/>
      <c r="C6" s="99"/>
      <c r="D6" s="100"/>
      <c r="E6" s="20"/>
      <c r="F6" s="20"/>
      <c r="G6" s="20"/>
      <c r="H6" s="20"/>
      <c r="I6" s="100"/>
      <c r="J6" s="100"/>
      <c r="K6" s="100"/>
      <c r="L6" s="166"/>
      <c r="M6" s="103"/>
      <c r="N6" s="99"/>
      <c r="O6" s="20" t="s">
        <v>48</v>
      </c>
      <c r="P6" s="21">
        <v>0.5</v>
      </c>
      <c r="Q6" s="83">
        <v>14940.67</v>
      </c>
      <c r="R6" s="168"/>
    </row>
    <row r="7" spans="1:18" ht="54" customHeight="1" thickBot="1" x14ac:dyDescent="0.3">
      <c r="A7" s="116"/>
      <c r="B7" s="99"/>
      <c r="C7" s="99"/>
      <c r="D7" s="100"/>
      <c r="E7" s="20"/>
      <c r="F7" s="20"/>
      <c r="G7" s="20"/>
      <c r="H7" s="20"/>
      <c r="I7" s="100"/>
      <c r="J7" s="100"/>
      <c r="K7" s="100"/>
      <c r="L7" s="166"/>
      <c r="M7" s="103"/>
      <c r="N7" s="99"/>
      <c r="O7" s="20" t="s">
        <v>89</v>
      </c>
      <c r="P7" s="21">
        <v>0.33</v>
      </c>
      <c r="Q7" s="83">
        <v>9412.6200000000008</v>
      </c>
      <c r="R7" s="168"/>
    </row>
    <row r="8" spans="1:18" ht="46.15" customHeight="1" thickBot="1" x14ac:dyDescent="0.3">
      <c r="A8" s="116"/>
      <c r="B8" s="99"/>
      <c r="C8" s="99"/>
      <c r="D8" s="100"/>
      <c r="E8" s="20"/>
      <c r="F8" s="20"/>
      <c r="G8" s="20"/>
      <c r="H8" s="20"/>
      <c r="I8" s="100"/>
      <c r="J8" s="100"/>
      <c r="K8" s="100"/>
      <c r="L8" s="166"/>
      <c r="M8" s="103"/>
      <c r="N8" s="20" t="s">
        <v>136</v>
      </c>
      <c r="O8" s="20" t="s">
        <v>26</v>
      </c>
      <c r="P8" s="21">
        <v>0.25</v>
      </c>
      <c r="Q8" s="83">
        <v>3259.78</v>
      </c>
      <c r="R8" s="168"/>
    </row>
    <row r="9" spans="1:18" ht="30" customHeight="1" thickBot="1" x14ac:dyDescent="0.3">
      <c r="A9" s="116"/>
      <c r="B9" s="99"/>
      <c r="C9" s="99"/>
      <c r="D9" s="100"/>
      <c r="E9" s="20"/>
      <c r="F9" s="20"/>
      <c r="G9" s="20"/>
      <c r="H9" s="20"/>
      <c r="I9" s="100"/>
      <c r="J9" s="100"/>
      <c r="K9" s="100"/>
      <c r="L9" s="166"/>
      <c r="M9" s="103"/>
      <c r="N9" s="99" t="s">
        <v>132</v>
      </c>
      <c r="O9" s="20" t="s">
        <v>23</v>
      </c>
      <c r="P9" s="21">
        <v>0.5</v>
      </c>
      <c r="Q9" s="83">
        <v>4074.73</v>
      </c>
      <c r="R9" s="168"/>
    </row>
    <row r="10" spans="1:18" ht="76.900000000000006" customHeight="1" thickBot="1" x14ac:dyDescent="0.3">
      <c r="A10" s="116"/>
      <c r="B10" s="99"/>
      <c r="C10" s="99"/>
      <c r="D10" s="100"/>
      <c r="E10" s="20"/>
      <c r="F10" s="20"/>
      <c r="G10" s="20"/>
      <c r="H10" s="20"/>
      <c r="I10" s="100"/>
      <c r="J10" s="100"/>
      <c r="K10" s="100"/>
      <c r="L10" s="166"/>
      <c r="M10" s="103"/>
      <c r="N10" s="99"/>
      <c r="O10" s="20" t="s">
        <v>48</v>
      </c>
      <c r="P10" s="21">
        <v>0.5</v>
      </c>
      <c r="Q10" s="83">
        <v>14940.67</v>
      </c>
      <c r="R10" s="168"/>
    </row>
    <row r="11" spans="1:18" ht="50.45" customHeight="1" thickBot="1" x14ac:dyDescent="0.3">
      <c r="A11" s="116"/>
      <c r="B11" s="99"/>
      <c r="C11" s="99"/>
      <c r="D11" s="100"/>
      <c r="E11" s="20"/>
      <c r="F11" s="20"/>
      <c r="G11" s="20"/>
      <c r="H11" s="20"/>
      <c r="I11" s="100"/>
      <c r="J11" s="100"/>
      <c r="K11" s="100"/>
      <c r="L11" s="166"/>
      <c r="M11" s="103"/>
      <c r="N11" s="99"/>
      <c r="O11" s="20" t="s">
        <v>89</v>
      </c>
      <c r="P11" s="21">
        <v>0.33</v>
      </c>
      <c r="Q11" s="83">
        <v>9412.6200000000008</v>
      </c>
      <c r="R11" s="168"/>
    </row>
    <row r="12" spans="1:18" ht="61.9" customHeight="1" thickBot="1" x14ac:dyDescent="0.3">
      <c r="A12" s="116"/>
      <c r="B12" s="99"/>
      <c r="C12" s="99"/>
      <c r="D12" s="100"/>
      <c r="E12" s="20"/>
      <c r="F12" s="20"/>
      <c r="G12" s="20"/>
      <c r="H12" s="20"/>
      <c r="I12" s="100"/>
      <c r="J12" s="100"/>
      <c r="K12" s="100"/>
      <c r="L12" s="166"/>
      <c r="M12" s="103"/>
      <c r="N12" s="20" t="s">
        <v>144</v>
      </c>
      <c r="O12" s="20" t="s">
        <v>23</v>
      </c>
      <c r="P12" s="21">
        <v>0.34</v>
      </c>
      <c r="Q12" s="19">
        <v>9697.85</v>
      </c>
      <c r="R12" s="168"/>
    </row>
    <row r="13" spans="1:18" ht="47.45" customHeight="1" thickBot="1" x14ac:dyDescent="0.3">
      <c r="A13" s="116"/>
      <c r="B13" s="99"/>
      <c r="C13" s="99"/>
      <c r="D13" s="100"/>
      <c r="E13" s="20"/>
      <c r="F13" s="20"/>
      <c r="G13" s="20"/>
      <c r="H13" s="20"/>
      <c r="I13" s="100"/>
      <c r="J13" s="100"/>
      <c r="K13" s="100"/>
      <c r="L13" s="166"/>
      <c r="M13" s="103"/>
      <c r="N13" s="20" t="s">
        <v>130</v>
      </c>
      <c r="O13" s="20" t="s">
        <v>26</v>
      </c>
      <c r="P13" s="21">
        <v>0.25</v>
      </c>
      <c r="Q13" s="19">
        <v>3259.78</v>
      </c>
      <c r="R13" s="169"/>
    </row>
    <row r="14" spans="1:18" ht="48.6" customHeight="1" thickBot="1" x14ac:dyDescent="0.3">
      <c r="A14" s="116"/>
      <c r="B14" s="99" t="s">
        <v>109</v>
      </c>
      <c r="C14" s="99" t="s">
        <v>20</v>
      </c>
      <c r="D14" s="100">
        <v>4686695</v>
      </c>
      <c r="E14" s="100"/>
      <c r="F14" s="100"/>
      <c r="G14" s="100"/>
      <c r="H14" s="100"/>
      <c r="I14" s="100">
        <v>86110.51</v>
      </c>
      <c r="J14" s="100">
        <v>68888.41</v>
      </c>
      <c r="K14" s="100">
        <v>17222.099999999999</v>
      </c>
      <c r="L14" s="166" t="s">
        <v>107</v>
      </c>
      <c r="M14" s="103" t="s">
        <v>108</v>
      </c>
      <c r="N14" s="99" t="s">
        <v>133</v>
      </c>
      <c r="O14" s="20" t="s">
        <v>23</v>
      </c>
      <c r="P14" s="21">
        <v>0.5</v>
      </c>
      <c r="Q14" s="83">
        <v>2066.65</v>
      </c>
      <c r="R14" s="167">
        <f>SUM(Q14:Q22)</f>
        <v>37061.97</v>
      </c>
    </row>
    <row r="15" spans="1:18" ht="55.9" customHeight="1" thickBot="1" x14ac:dyDescent="0.3">
      <c r="A15" s="116"/>
      <c r="B15" s="99"/>
      <c r="C15" s="99"/>
      <c r="D15" s="100"/>
      <c r="E15" s="100"/>
      <c r="F15" s="100"/>
      <c r="G15" s="100"/>
      <c r="H15" s="100"/>
      <c r="I15" s="100"/>
      <c r="J15" s="100"/>
      <c r="K15" s="100"/>
      <c r="L15" s="166"/>
      <c r="M15" s="103"/>
      <c r="N15" s="99"/>
      <c r="O15" s="20" t="s">
        <v>48</v>
      </c>
      <c r="P15" s="21">
        <v>0.5</v>
      </c>
      <c r="Q15" s="83">
        <v>7577.73</v>
      </c>
      <c r="R15" s="168"/>
    </row>
    <row r="16" spans="1:18" ht="45" customHeight="1" thickBot="1" x14ac:dyDescent="0.3">
      <c r="A16" s="116"/>
      <c r="B16" s="99"/>
      <c r="C16" s="99"/>
      <c r="D16" s="100"/>
      <c r="E16" s="100"/>
      <c r="F16" s="100"/>
      <c r="G16" s="100"/>
      <c r="H16" s="100"/>
      <c r="I16" s="100"/>
      <c r="J16" s="100"/>
      <c r="K16" s="100"/>
      <c r="L16" s="166"/>
      <c r="M16" s="103"/>
      <c r="N16" s="99"/>
      <c r="O16" s="20" t="s">
        <v>89</v>
      </c>
      <c r="P16" s="21">
        <v>0.33</v>
      </c>
      <c r="Q16" s="83">
        <v>4773.97</v>
      </c>
      <c r="R16" s="168"/>
    </row>
    <row r="17" spans="1:18" ht="51" customHeight="1" thickBot="1" x14ac:dyDescent="0.3">
      <c r="A17" s="116"/>
      <c r="B17" s="99"/>
      <c r="C17" s="99"/>
      <c r="D17" s="100"/>
      <c r="E17" s="100"/>
      <c r="F17" s="100"/>
      <c r="G17" s="100"/>
      <c r="H17" s="100"/>
      <c r="I17" s="100"/>
      <c r="J17" s="100"/>
      <c r="K17" s="100"/>
      <c r="L17" s="166"/>
      <c r="M17" s="103"/>
      <c r="N17" s="20" t="s">
        <v>136</v>
      </c>
      <c r="O17" s="20" t="s">
        <v>26</v>
      </c>
      <c r="P17" s="21">
        <v>0.25</v>
      </c>
      <c r="Q17" s="83">
        <v>1653.32</v>
      </c>
      <c r="R17" s="168"/>
    </row>
    <row r="18" spans="1:18" ht="55.9" customHeight="1" thickBot="1" x14ac:dyDescent="0.3">
      <c r="A18" s="116"/>
      <c r="B18" s="99"/>
      <c r="C18" s="99"/>
      <c r="D18" s="100"/>
      <c r="E18" s="100"/>
      <c r="F18" s="100"/>
      <c r="G18" s="100"/>
      <c r="H18" s="100"/>
      <c r="I18" s="100"/>
      <c r="J18" s="100"/>
      <c r="K18" s="100"/>
      <c r="L18" s="166"/>
      <c r="M18" s="103"/>
      <c r="N18" s="99" t="s">
        <v>132</v>
      </c>
      <c r="O18" s="20" t="s">
        <v>23</v>
      </c>
      <c r="P18" s="21">
        <v>0.5</v>
      </c>
      <c r="Q18" s="83">
        <v>2066.65</v>
      </c>
      <c r="R18" s="168"/>
    </row>
    <row r="19" spans="1:18" ht="46.9" customHeight="1" thickBot="1" x14ac:dyDescent="0.3">
      <c r="A19" s="116"/>
      <c r="B19" s="99"/>
      <c r="C19" s="99"/>
      <c r="D19" s="100"/>
      <c r="E19" s="100"/>
      <c r="F19" s="100"/>
      <c r="G19" s="100"/>
      <c r="H19" s="100"/>
      <c r="I19" s="100"/>
      <c r="J19" s="100"/>
      <c r="K19" s="100"/>
      <c r="L19" s="166"/>
      <c r="M19" s="103"/>
      <c r="N19" s="99"/>
      <c r="O19" s="20" t="s">
        <v>48</v>
      </c>
      <c r="P19" s="21">
        <v>0.5</v>
      </c>
      <c r="Q19" s="83">
        <v>7577.73</v>
      </c>
      <c r="R19" s="168"/>
    </row>
    <row r="20" spans="1:18" ht="53.45" customHeight="1" thickBot="1" x14ac:dyDescent="0.3">
      <c r="A20" s="116"/>
      <c r="B20" s="99"/>
      <c r="C20" s="99"/>
      <c r="D20" s="100"/>
      <c r="E20" s="100"/>
      <c r="F20" s="100"/>
      <c r="G20" s="100"/>
      <c r="H20" s="100"/>
      <c r="I20" s="100"/>
      <c r="J20" s="100"/>
      <c r="K20" s="100"/>
      <c r="L20" s="166"/>
      <c r="M20" s="103"/>
      <c r="N20" s="99"/>
      <c r="O20" s="20" t="s">
        <v>89</v>
      </c>
      <c r="P20" s="21">
        <v>0.33</v>
      </c>
      <c r="Q20" s="83">
        <v>4773.97</v>
      </c>
      <c r="R20" s="168"/>
    </row>
    <row r="21" spans="1:18" ht="46.9" customHeight="1" thickBot="1" x14ac:dyDescent="0.3">
      <c r="A21" s="116"/>
      <c r="B21" s="99"/>
      <c r="C21" s="99"/>
      <c r="D21" s="100"/>
      <c r="E21" s="100"/>
      <c r="F21" s="100"/>
      <c r="G21" s="100"/>
      <c r="H21" s="100"/>
      <c r="I21" s="100"/>
      <c r="J21" s="100"/>
      <c r="K21" s="100"/>
      <c r="L21" s="166"/>
      <c r="M21" s="103"/>
      <c r="N21" s="20" t="s">
        <v>145</v>
      </c>
      <c r="O21" s="20" t="s">
        <v>23</v>
      </c>
      <c r="P21" s="21">
        <v>0.34</v>
      </c>
      <c r="Q21" s="19">
        <v>4918.63</v>
      </c>
      <c r="R21" s="168"/>
    </row>
    <row r="22" spans="1:18" ht="57.6" customHeight="1" thickBot="1" x14ac:dyDescent="0.3">
      <c r="A22" s="116"/>
      <c r="B22" s="99"/>
      <c r="C22" s="99"/>
      <c r="D22" s="100"/>
      <c r="E22" s="100"/>
      <c r="F22" s="100"/>
      <c r="G22" s="100"/>
      <c r="H22" s="100"/>
      <c r="I22" s="100"/>
      <c r="J22" s="100"/>
      <c r="K22" s="100"/>
      <c r="L22" s="166"/>
      <c r="M22" s="103"/>
      <c r="N22" s="20" t="s">
        <v>130</v>
      </c>
      <c r="O22" s="20" t="s">
        <v>26</v>
      </c>
      <c r="P22" s="21">
        <v>0.25</v>
      </c>
      <c r="Q22" s="19">
        <v>1653.32</v>
      </c>
      <c r="R22" s="169"/>
    </row>
    <row r="23" spans="1:18" ht="60.6" customHeight="1" thickBot="1" x14ac:dyDescent="0.3">
      <c r="A23" s="116"/>
      <c r="B23" s="99" t="s">
        <v>110</v>
      </c>
      <c r="C23" s="99" t="s">
        <v>20</v>
      </c>
      <c r="D23" s="100">
        <v>3043835</v>
      </c>
      <c r="E23" s="100"/>
      <c r="F23" s="100"/>
      <c r="G23" s="100"/>
      <c r="H23" s="100"/>
      <c r="I23" s="100">
        <v>56539.03</v>
      </c>
      <c r="J23" s="100">
        <v>45231.22</v>
      </c>
      <c r="K23" s="100">
        <v>11307.81</v>
      </c>
      <c r="L23" s="166" t="s">
        <v>107</v>
      </c>
      <c r="M23" s="103" t="s">
        <v>108</v>
      </c>
      <c r="N23" s="99" t="s">
        <v>133</v>
      </c>
      <c r="O23" s="20" t="s">
        <v>23</v>
      </c>
      <c r="P23" s="21">
        <v>0.5</v>
      </c>
      <c r="Q23" s="83">
        <v>1356.94</v>
      </c>
      <c r="R23" s="167">
        <f>SUM(Q23:Q31)</f>
        <v>24334.41</v>
      </c>
    </row>
    <row r="24" spans="1:18" ht="57" customHeight="1" thickBot="1" x14ac:dyDescent="0.3">
      <c r="A24" s="116"/>
      <c r="B24" s="99"/>
      <c r="C24" s="99"/>
      <c r="D24" s="100"/>
      <c r="E24" s="100"/>
      <c r="F24" s="100"/>
      <c r="G24" s="100"/>
      <c r="H24" s="100"/>
      <c r="I24" s="100"/>
      <c r="J24" s="100"/>
      <c r="K24" s="100"/>
      <c r="L24" s="166"/>
      <c r="M24" s="103"/>
      <c r="N24" s="99"/>
      <c r="O24" s="20" t="s">
        <v>48</v>
      </c>
      <c r="P24" s="21">
        <v>0.5</v>
      </c>
      <c r="Q24" s="83">
        <v>4975.4399999999996</v>
      </c>
      <c r="R24" s="168"/>
    </row>
    <row r="25" spans="1:18" ht="54" customHeight="1" thickBot="1" x14ac:dyDescent="0.3">
      <c r="A25" s="116"/>
      <c r="B25" s="99"/>
      <c r="C25" s="99"/>
      <c r="D25" s="100"/>
      <c r="E25" s="100"/>
      <c r="F25" s="100"/>
      <c r="G25" s="100"/>
      <c r="H25" s="100"/>
      <c r="I25" s="100"/>
      <c r="J25" s="100"/>
      <c r="K25" s="100"/>
      <c r="L25" s="166"/>
      <c r="M25" s="103"/>
      <c r="N25" s="99"/>
      <c r="O25" s="20" t="s">
        <v>89</v>
      </c>
      <c r="P25" s="21">
        <v>0.33</v>
      </c>
      <c r="Q25" s="83">
        <v>3134.52</v>
      </c>
      <c r="R25" s="168"/>
    </row>
    <row r="26" spans="1:18" ht="50.45" customHeight="1" thickBot="1" x14ac:dyDescent="0.3">
      <c r="A26" s="116"/>
      <c r="B26" s="99"/>
      <c r="C26" s="99"/>
      <c r="D26" s="100"/>
      <c r="E26" s="100"/>
      <c r="F26" s="100"/>
      <c r="G26" s="100"/>
      <c r="H26" s="100"/>
      <c r="I26" s="100"/>
      <c r="J26" s="100"/>
      <c r="K26" s="100"/>
      <c r="L26" s="166"/>
      <c r="M26" s="103"/>
      <c r="N26" s="20" t="s">
        <v>129</v>
      </c>
      <c r="O26" s="20" t="s">
        <v>26</v>
      </c>
      <c r="P26" s="21">
        <v>0.25</v>
      </c>
      <c r="Q26" s="83">
        <v>1085.55</v>
      </c>
      <c r="R26" s="168"/>
    </row>
    <row r="27" spans="1:18" ht="48.6" customHeight="1" thickBot="1" x14ac:dyDescent="0.3">
      <c r="A27" s="116"/>
      <c r="B27" s="99"/>
      <c r="C27" s="99"/>
      <c r="D27" s="100"/>
      <c r="E27" s="100"/>
      <c r="F27" s="100"/>
      <c r="G27" s="100"/>
      <c r="H27" s="100"/>
      <c r="I27" s="100"/>
      <c r="J27" s="100"/>
      <c r="K27" s="100"/>
      <c r="L27" s="166"/>
      <c r="M27" s="103"/>
      <c r="N27" s="99" t="s">
        <v>132</v>
      </c>
      <c r="O27" s="20" t="s">
        <v>23</v>
      </c>
      <c r="P27" s="21">
        <v>0.5</v>
      </c>
      <c r="Q27" s="83">
        <v>1356.94</v>
      </c>
      <c r="R27" s="168"/>
    </row>
    <row r="28" spans="1:18" ht="50.45" customHeight="1" thickBot="1" x14ac:dyDescent="0.3">
      <c r="A28" s="116"/>
      <c r="B28" s="99"/>
      <c r="C28" s="99"/>
      <c r="D28" s="100"/>
      <c r="E28" s="100"/>
      <c r="F28" s="100"/>
      <c r="G28" s="100"/>
      <c r="H28" s="100"/>
      <c r="I28" s="100"/>
      <c r="J28" s="100"/>
      <c r="K28" s="100"/>
      <c r="L28" s="166"/>
      <c r="M28" s="103"/>
      <c r="N28" s="99"/>
      <c r="O28" s="20" t="s">
        <v>48</v>
      </c>
      <c r="P28" s="21">
        <v>0.5</v>
      </c>
      <c r="Q28" s="83">
        <v>4975.4399999999996</v>
      </c>
      <c r="R28" s="168"/>
    </row>
    <row r="29" spans="1:18" ht="42" customHeight="1" thickBot="1" x14ac:dyDescent="0.3">
      <c r="A29" s="116"/>
      <c r="B29" s="99"/>
      <c r="C29" s="99"/>
      <c r="D29" s="100"/>
      <c r="E29" s="100"/>
      <c r="F29" s="100"/>
      <c r="G29" s="100"/>
      <c r="H29" s="100"/>
      <c r="I29" s="100"/>
      <c r="J29" s="100"/>
      <c r="K29" s="100"/>
      <c r="L29" s="166"/>
      <c r="M29" s="103"/>
      <c r="N29" s="99"/>
      <c r="O29" s="20" t="s">
        <v>89</v>
      </c>
      <c r="P29" s="21">
        <v>0.33</v>
      </c>
      <c r="Q29" s="83">
        <v>3134.52</v>
      </c>
      <c r="R29" s="168"/>
    </row>
    <row r="30" spans="1:18" ht="59.45" customHeight="1" thickBot="1" x14ac:dyDescent="0.3">
      <c r="A30" s="116"/>
      <c r="B30" s="99"/>
      <c r="C30" s="99"/>
      <c r="D30" s="100"/>
      <c r="E30" s="100"/>
      <c r="F30" s="100"/>
      <c r="G30" s="100"/>
      <c r="H30" s="100"/>
      <c r="I30" s="100"/>
      <c r="J30" s="100"/>
      <c r="K30" s="100"/>
      <c r="L30" s="166"/>
      <c r="M30" s="103"/>
      <c r="N30" s="20" t="s">
        <v>144</v>
      </c>
      <c r="O30" s="20" t="s">
        <v>23</v>
      </c>
      <c r="P30" s="21">
        <v>0.34</v>
      </c>
      <c r="Q30" s="19">
        <v>3229.51</v>
      </c>
      <c r="R30" s="168"/>
    </row>
    <row r="31" spans="1:18" ht="38.450000000000003" customHeight="1" thickBot="1" x14ac:dyDescent="0.3">
      <c r="A31" s="116"/>
      <c r="B31" s="99"/>
      <c r="C31" s="99"/>
      <c r="D31" s="100"/>
      <c r="E31" s="100"/>
      <c r="F31" s="100"/>
      <c r="G31" s="100"/>
      <c r="H31" s="100"/>
      <c r="I31" s="100"/>
      <c r="J31" s="100"/>
      <c r="K31" s="100"/>
      <c r="L31" s="166"/>
      <c r="M31" s="103"/>
      <c r="N31" s="20" t="s">
        <v>133</v>
      </c>
      <c r="O31" s="20" t="s">
        <v>26</v>
      </c>
      <c r="P31" s="21">
        <v>0.25</v>
      </c>
      <c r="Q31" s="19">
        <v>1085.55</v>
      </c>
      <c r="R31" s="169"/>
    </row>
    <row r="32" spans="1:18" ht="66" customHeight="1" thickBot="1" x14ac:dyDescent="0.3">
      <c r="A32" s="116"/>
      <c r="B32" s="99" t="s">
        <v>111</v>
      </c>
      <c r="C32" s="99" t="s">
        <v>20</v>
      </c>
      <c r="D32" s="100">
        <v>800828</v>
      </c>
      <c r="E32" s="99"/>
      <c r="F32" s="99"/>
      <c r="G32" s="99"/>
      <c r="H32" s="99"/>
      <c r="I32" s="100">
        <v>15965.73</v>
      </c>
      <c r="J32" s="100">
        <v>12772.58</v>
      </c>
      <c r="K32" s="100">
        <v>3193.15</v>
      </c>
      <c r="L32" s="166" t="s">
        <v>107</v>
      </c>
      <c r="M32" s="103" t="s">
        <v>108</v>
      </c>
      <c r="N32" s="99" t="s">
        <v>137</v>
      </c>
      <c r="O32" s="20" t="s">
        <v>23</v>
      </c>
      <c r="P32" s="21">
        <v>0.5</v>
      </c>
      <c r="Q32" s="19">
        <v>383.18</v>
      </c>
      <c r="R32" s="167">
        <f>SUM(Q32:Q35)</f>
        <v>3576.34</v>
      </c>
    </row>
    <row r="33" spans="1:18" ht="55.9" customHeight="1" thickBot="1" x14ac:dyDescent="0.3">
      <c r="A33" s="116"/>
      <c r="B33" s="99"/>
      <c r="C33" s="99"/>
      <c r="D33" s="100"/>
      <c r="E33" s="99"/>
      <c r="F33" s="99"/>
      <c r="G33" s="99"/>
      <c r="H33" s="99"/>
      <c r="I33" s="99"/>
      <c r="J33" s="99"/>
      <c r="K33" s="99"/>
      <c r="L33" s="166"/>
      <c r="M33" s="103"/>
      <c r="N33" s="99"/>
      <c r="O33" s="20" t="s">
        <v>48</v>
      </c>
      <c r="P33" s="21">
        <v>0.5</v>
      </c>
      <c r="Q33" s="19">
        <v>1404.99</v>
      </c>
      <c r="R33" s="122"/>
    </row>
    <row r="34" spans="1:18" ht="51" customHeight="1" thickBot="1" x14ac:dyDescent="0.3">
      <c r="A34" s="116"/>
      <c r="B34" s="99"/>
      <c r="C34" s="99"/>
      <c r="D34" s="100"/>
      <c r="E34" s="99"/>
      <c r="F34" s="99"/>
      <c r="G34" s="99"/>
      <c r="H34" s="99"/>
      <c r="I34" s="99"/>
      <c r="J34" s="99"/>
      <c r="K34" s="99"/>
      <c r="L34" s="166"/>
      <c r="M34" s="103"/>
      <c r="N34" s="99" t="s">
        <v>129</v>
      </c>
      <c r="O34" s="20" t="s">
        <v>23</v>
      </c>
      <c r="P34" s="21">
        <v>0.5</v>
      </c>
      <c r="Q34" s="83">
        <v>383.18</v>
      </c>
      <c r="R34" s="122"/>
    </row>
    <row r="35" spans="1:18" ht="67.900000000000006" customHeight="1" thickBot="1" x14ac:dyDescent="0.3">
      <c r="A35" s="117"/>
      <c r="B35" s="99"/>
      <c r="C35" s="99"/>
      <c r="D35" s="100"/>
      <c r="E35" s="99"/>
      <c r="F35" s="99"/>
      <c r="G35" s="99"/>
      <c r="H35" s="99"/>
      <c r="I35" s="99"/>
      <c r="J35" s="99"/>
      <c r="K35" s="99"/>
      <c r="L35" s="166"/>
      <c r="M35" s="103"/>
      <c r="N35" s="99"/>
      <c r="O35" s="20" t="s">
        <v>48</v>
      </c>
      <c r="P35" s="21">
        <v>0.5</v>
      </c>
      <c r="Q35" s="19">
        <v>1404.99</v>
      </c>
      <c r="R35" s="123"/>
    </row>
    <row r="36" spans="1:18" ht="15.75" thickBot="1" x14ac:dyDescent="0.3">
      <c r="J36" s="4"/>
      <c r="L36" s="8"/>
      <c r="M36" s="9"/>
      <c r="R36" s="26"/>
    </row>
    <row r="37" spans="1:18" ht="15.75" thickBot="1" x14ac:dyDescent="0.3">
      <c r="J37" s="4"/>
      <c r="L37" s="8"/>
      <c r="M37" s="9"/>
      <c r="N37" s="170" t="s">
        <v>112</v>
      </c>
      <c r="O37" s="171"/>
      <c r="P37" s="172"/>
      <c r="R37" s="27">
        <v>80275.39</v>
      </c>
    </row>
    <row r="38" spans="1:18" ht="15.75" thickBot="1" x14ac:dyDescent="0.3">
      <c r="J38" s="4"/>
      <c r="L38" s="8"/>
      <c r="M38" s="9"/>
      <c r="R38" s="28"/>
    </row>
    <row r="39" spans="1:18" x14ac:dyDescent="0.25">
      <c r="J39" s="4"/>
      <c r="L39" s="8"/>
      <c r="M39" s="9"/>
    </row>
    <row r="40" spans="1:18" x14ac:dyDescent="0.25">
      <c r="J40" s="4"/>
      <c r="L40" s="8"/>
      <c r="M40" s="9"/>
    </row>
    <row r="41" spans="1:18" x14ac:dyDescent="0.25">
      <c r="J41" s="4"/>
      <c r="L41" s="8"/>
      <c r="M41" s="9"/>
    </row>
    <row r="42" spans="1:18" x14ac:dyDescent="0.25">
      <c r="J42" s="4"/>
    </row>
    <row r="43" spans="1:18" x14ac:dyDescent="0.25">
      <c r="J43" s="4"/>
    </row>
    <row r="44" spans="1:18" x14ac:dyDescent="0.25">
      <c r="J44" s="4"/>
    </row>
    <row r="45" spans="1:18" x14ac:dyDescent="0.25">
      <c r="J45" s="4"/>
    </row>
    <row r="46" spans="1:18" x14ac:dyDescent="0.25">
      <c r="J46" s="4"/>
    </row>
    <row r="47" spans="1:18" x14ac:dyDescent="0.25">
      <c r="J47" s="4"/>
    </row>
    <row r="48" spans="1:18" x14ac:dyDescent="0.25">
      <c r="J48" s="4"/>
    </row>
    <row r="49" spans="10:10" x14ac:dyDescent="0.25">
      <c r="J49" s="4"/>
    </row>
    <row r="50" spans="10:10" x14ac:dyDescent="0.25">
      <c r="J50" s="4"/>
    </row>
    <row r="51" spans="10:10" x14ac:dyDescent="0.25">
      <c r="J51" s="4"/>
    </row>
    <row r="52" spans="10:10" x14ac:dyDescent="0.25">
      <c r="J52" s="4"/>
    </row>
    <row r="53" spans="10:10" x14ac:dyDescent="0.25">
      <c r="J53" s="4"/>
    </row>
    <row r="54" spans="10:10" x14ac:dyDescent="0.25">
      <c r="J54" s="4"/>
    </row>
    <row r="55" spans="10:10" x14ac:dyDescent="0.25">
      <c r="J55" s="4"/>
    </row>
    <row r="56" spans="10:10" x14ac:dyDescent="0.25">
      <c r="J56" s="4"/>
    </row>
    <row r="57" spans="10:10" x14ac:dyDescent="0.25">
      <c r="J57" s="4"/>
    </row>
    <row r="58" spans="10:10" x14ac:dyDescent="0.25">
      <c r="J58" s="4"/>
    </row>
    <row r="59" spans="10:10" x14ac:dyDescent="0.25">
      <c r="J59" s="4"/>
    </row>
    <row r="60" spans="10:10" x14ac:dyDescent="0.25">
      <c r="J60" s="4"/>
    </row>
    <row r="61" spans="10:10" x14ac:dyDescent="0.25">
      <c r="J61" s="4"/>
    </row>
    <row r="62" spans="10:10" x14ac:dyDescent="0.25">
      <c r="J62" s="4"/>
    </row>
    <row r="63" spans="10:10" x14ac:dyDescent="0.25">
      <c r="J63" s="4"/>
    </row>
  </sheetData>
  <sheetProtection algorithmName="SHA-512" hashValue="Jso+MwfgRxRkJJgtmLibqadLOIKcTefVZ1UeKng9zR+sngnAE8FU+6zutt/WZjqIG6yhqqRLZikvYlDWtOU9aQ==" saltValue="sYAzs+djP336hQ4k1uBNHg==" spinCount="100000" sheet="1" objects="1" scenarios="1"/>
  <mergeCells count="58">
    <mergeCell ref="B5:B13"/>
    <mergeCell ref="C5:C13"/>
    <mergeCell ref="D5:D13"/>
    <mergeCell ref="I5:I13"/>
    <mergeCell ref="J5:J13"/>
    <mergeCell ref="L5:L13"/>
    <mergeCell ref="M5:M13"/>
    <mergeCell ref="R5:R13"/>
    <mergeCell ref="N5:N7"/>
    <mergeCell ref="N9:N11"/>
    <mergeCell ref="R14:R22"/>
    <mergeCell ref="N18:N20"/>
    <mergeCell ref="B14:B22"/>
    <mergeCell ref="C14:C22"/>
    <mergeCell ref="D14:D22"/>
    <mergeCell ref="E14:E22"/>
    <mergeCell ref="F14:F22"/>
    <mergeCell ref="G14:G22"/>
    <mergeCell ref="H14:H22"/>
    <mergeCell ref="R23:R31"/>
    <mergeCell ref="N27:N29"/>
    <mergeCell ref="B23:B31"/>
    <mergeCell ref="C23:C31"/>
    <mergeCell ref="D23:D31"/>
    <mergeCell ref="E23:E31"/>
    <mergeCell ref="F23:F31"/>
    <mergeCell ref="G23:G31"/>
    <mergeCell ref="H23:H31"/>
    <mergeCell ref="I23:I31"/>
    <mergeCell ref="N23:N25"/>
    <mergeCell ref="J23:J31"/>
    <mergeCell ref="K23:K31"/>
    <mergeCell ref="L23:L31"/>
    <mergeCell ref="M23:M31"/>
    <mergeCell ref="R32:R35"/>
    <mergeCell ref="B32:B35"/>
    <mergeCell ref="C32:C35"/>
    <mergeCell ref="D32:D35"/>
    <mergeCell ref="E32:E35"/>
    <mergeCell ref="F32:F35"/>
    <mergeCell ref="G32:G35"/>
    <mergeCell ref="H32:H35"/>
    <mergeCell ref="N37:P37"/>
    <mergeCell ref="A5:A35"/>
    <mergeCell ref="I32:I35"/>
    <mergeCell ref="J32:J35"/>
    <mergeCell ref="K32:K35"/>
    <mergeCell ref="L32:L35"/>
    <mergeCell ref="M32:M35"/>
    <mergeCell ref="N34:N35"/>
    <mergeCell ref="N32:N33"/>
    <mergeCell ref="I14:I22"/>
    <mergeCell ref="J14:J22"/>
    <mergeCell ref="K14:K22"/>
    <mergeCell ref="L14:L22"/>
    <mergeCell ref="M14:M22"/>
    <mergeCell ref="N14:N16"/>
    <mergeCell ref="K5:K13"/>
  </mergeCells>
  <printOptions gridLines="1"/>
  <pageMargins left="0.70866141732283472" right="0.70866141732283472" top="0.74803149606299213" bottom="0.74803149606299213" header="0.31496062992125984" footer="0.31496062992125984"/>
  <pageSetup paperSize="9" scale="2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D255A-187E-4F1E-B490-0DD0252D97CA}">
  <sheetPr codeName="Foglio13">
    <pageSetUpPr fitToPage="1"/>
  </sheetPr>
  <dimension ref="A1:R50"/>
  <sheetViews>
    <sheetView zoomScale="98" zoomScaleNormal="98" workbookViewId="0">
      <selection activeCell="S26" sqref="A4:S26"/>
    </sheetView>
  </sheetViews>
  <sheetFormatPr defaultColWidth="9.140625" defaultRowHeight="15" x14ac:dyDescent="0.25"/>
  <cols>
    <col min="1" max="1" width="26.7109375" style="23" customWidth="1"/>
    <col min="2" max="2" width="48.140625" style="23" customWidth="1"/>
    <col min="3" max="3" width="14.28515625" style="23" customWidth="1"/>
    <col min="4" max="4" width="16.42578125" style="23" customWidth="1"/>
    <col min="5" max="5" width="18.28515625" style="23" hidden="1" customWidth="1"/>
    <col min="6" max="6" width="9.140625" style="23" hidden="1" customWidth="1"/>
    <col min="7" max="7" width="0.140625" style="23" hidden="1" customWidth="1"/>
    <col min="8" max="8" width="2.42578125" style="23" hidden="1" customWidth="1"/>
    <col min="9" max="9" width="18.7109375" style="23" customWidth="1"/>
    <col min="10" max="10" width="19.28515625" style="12" customWidth="1"/>
    <col min="11" max="11" width="18.7109375" style="23" customWidth="1"/>
    <col min="12" max="12" width="23.28515625" style="23" customWidth="1"/>
    <col min="13" max="13" width="16.28515625" style="23" customWidth="1"/>
    <col min="14" max="14" width="20.7109375" style="23" customWidth="1"/>
    <col min="15" max="15" width="24.7109375" style="23" customWidth="1"/>
    <col min="16" max="16" width="19.140625" style="23" customWidth="1"/>
    <col min="17" max="17" width="22.140625" style="23" customWidth="1"/>
    <col min="18" max="18" width="19.7109375" style="23" customWidth="1"/>
    <col min="19" max="19" width="9.140625" style="23"/>
    <col min="20" max="20" width="38.140625" style="23" customWidth="1"/>
    <col min="21" max="16384" width="9.140625" style="23"/>
  </cols>
  <sheetData>
    <row r="1" spans="1:18" x14ac:dyDescent="0.25">
      <c r="J1" s="23"/>
    </row>
    <row r="2" spans="1:18" x14ac:dyDescent="0.25">
      <c r="J2" s="23"/>
    </row>
    <row r="3" spans="1:18" ht="15.75" thickBot="1" x14ac:dyDescent="0.3">
      <c r="J3" s="23"/>
    </row>
    <row r="4" spans="1:18" ht="112.15" customHeight="1" thickBot="1" x14ac:dyDescent="0.3">
      <c r="A4" s="14" t="s">
        <v>128</v>
      </c>
      <c r="B4" s="42" t="s">
        <v>8</v>
      </c>
      <c r="C4" s="42" t="s">
        <v>15</v>
      </c>
      <c r="D4" s="41" t="s">
        <v>5</v>
      </c>
      <c r="E4" s="41"/>
      <c r="F4" s="42"/>
      <c r="G4" s="42"/>
      <c r="H4" s="42"/>
      <c r="I4" s="43" t="s">
        <v>6</v>
      </c>
      <c r="J4" s="44">
        <v>0.8</v>
      </c>
      <c r="K4" s="44">
        <v>0.2</v>
      </c>
      <c r="L4" s="44" t="s">
        <v>18</v>
      </c>
      <c r="M4" s="44" t="s">
        <v>19</v>
      </c>
      <c r="N4" s="44" t="s">
        <v>9</v>
      </c>
      <c r="O4" s="44" t="s">
        <v>10</v>
      </c>
      <c r="P4" s="44" t="s">
        <v>11</v>
      </c>
      <c r="Q4" s="44" t="s">
        <v>7</v>
      </c>
      <c r="R4" s="44" t="s">
        <v>12</v>
      </c>
    </row>
    <row r="5" spans="1:18" ht="55.9" customHeight="1" thickBot="1" x14ac:dyDescent="0.3">
      <c r="A5" s="174" t="s">
        <v>2</v>
      </c>
      <c r="B5" s="99" t="s">
        <v>113</v>
      </c>
      <c r="C5" s="99" t="s">
        <v>114</v>
      </c>
      <c r="D5" s="100">
        <v>2979250</v>
      </c>
      <c r="E5" s="20"/>
      <c r="F5" s="20"/>
      <c r="G5" s="20"/>
      <c r="H5" s="20"/>
      <c r="I5" s="100">
        <v>55376.5</v>
      </c>
      <c r="J5" s="100">
        <v>44301.2</v>
      </c>
      <c r="K5" s="100">
        <v>11075.3</v>
      </c>
      <c r="L5" s="166" t="s">
        <v>107</v>
      </c>
      <c r="M5" s="103" t="s">
        <v>108</v>
      </c>
      <c r="N5" s="99" t="s">
        <v>130</v>
      </c>
      <c r="O5" s="20" t="s">
        <v>23</v>
      </c>
      <c r="P5" s="21">
        <v>0.5</v>
      </c>
      <c r="Q5" s="83">
        <v>1329.04</v>
      </c>
      <c r="R5" s="167">
        <f>SUM(Q5:Q13)</f>
        <v>23834.05</v>
      </c>
    </row>
    <row r="6" spans="1:18" ht="39.6" customHeight="1" thickBot="1" x14ac:dyDescent="0.3">
      <c r="A6" s="174"/>
      <c r="B6" s="99"/>
      <c r="C6" s="99"/>
      <c r="D6" s="100"/>
      <c r="E6" s="20"/>
      <c r="F6" s="20"/>
      <c r="G6" s="20"/>
      <c r="H6" s="20"/>
      <c r="I6" s="100"/>
      <c r="J6" s="100"/>
      <c r="K6" s="100"/>
      <c r="L6" s="166"/>
      <c r="M6" s="103"/>
      <c r="N6" s="99"/>
      <c r="O6" s="20" t="s">
        <v>48</v>
      </c>
      <c r="P6" s="21">
        <v>0.5</v>
      </c>
      <c r="Q6" s="83">
        <v>4873.13</v>
      </c>
      <c r="R6" s="168"/>
    </row>
    <row r="7" spans="1:18" ht="73.150000000000006" customHeight="1" thickBot="1" x14ac:dyDescent="0.3">
      <c r="A7" s="174"/>
      <c r="B7" s="99"/>
      <c r="C7" s="99"/>
      <c r="D7" s="100"/>
      <c r="E7" s="20"/>
      <c r="F7" s="20"/>
      <c r="G7" s="20"/>
      <c r="H7" s="20"/>
      <c r="I7" s="100"/>
      <c r="J7" s="100"/>
      <c r="K7" s="100"/>
      <c r="L7" s="166"/>
      <c r="M7" s="103"/>
      <c r="N7" s="99"/>
      <c r="O7" s="20" t="s">
        <v>89</v>
      </c>
      <c r="P7" s="21">
        <v>0.33</v>
      </c>
      <c r="Q7" s="83">
        <v>3070.07</v>
      </c>
      <c r="R7" s="168"/>
    </row>
    <row r="8" spans="1:18" ht="69.599999999999994" customHeight="1" thickBot="1" x14ac:dyDescent="0.3">
      <c r="A8" s="174"/>
      <c r="B8" s="99"/>
      <c r="C8" s="99"/>
      <c r="D8" s="100"/>
      <c r="E8" s="20"/>
      <c r="F8" s="20"/>
      <c r="G8" s="20"/>
      <c r="H8" s="20"/>
      <c r="I8" s="100"/>
      <c r="J8" s="100"/>
      <c r="K8" s="100"/>
      <c r="L8" s="166"/>
      <c r="M8" s="103"/>
      <c r="N8" s="20" t="s">
        <v>129</v>
      </c>
      <c r="O8" s="20" t="s">
        <v>26</v>
      </c>
      <c r="P8" s="21">
        <v>0.25</v>
      </c>
      <c r="Q8" s="83">
        <v>1063.23</v>
      </c>
      <c r="R8" s="168"/>
    </row>
    <row r="9" spans="1:18" ht="70.900000000000006" customHeight="1" thickBot="1" x14ac:dyDescent="0.3">
      <c r="A9" s="174"/>
      <c r="B9" s="99"/>
      <c r="C9" s="99"/>
      <c r="D9" s="100"/>
      <c r="E9" s="20"/>
      <c r="F9" s="20"/>
      <c r="G9" s="20"/>
      <c r="H9" s="20"/>
      <c r="I9" s="100"/>
      <c r="J9" s="100"/>
      <c r="K9" s="100"/>
      <c r="L9" s="166"/>
      <c r="M9" s="103"/>
      <c r="N9" s="99" t="s">
        <v>132</v>
      </c>
      <c r="O9" s="20" t="s">
        <v>23</v>
      </c>
      <c r="P9" s="21">
        <v>0.5</v>
      </c>
      <c r="Q9" s="83">
        <v>1329.04</v>
      </c>
      <c r="R9" s="168"/>
    </row>
    <row r="10" spans="1:18" ht="85.9" customHeight="1" thickBot="1" x14ac:dyDescent="0.3">
      <c r="A10" s="174"/>
      <c r="B10" s="99"/>
      <c r="C10" s="99"/>
      <c r="D10" s="100"/>
      <c r="E10" s="20"/>
      <c r="F10" s="20"/>
      <c r="G10" s="20"/>
      <c r="H10" s="20"/>
      <c r="I10" s="100"/>
      <c r="J10" s="100"/>
      <c r="K10" s="100"/>
      <c r="L10" s="166"/>
      <c r="M10" s="103"/>
      <c r="N10" s="99"/>
      <c r="O10" s="20" t="s">
        <v>48</v>
      </c>
      <c r="P10" s="21">
        <v>0.5</v>
      </c>
      <c r="Q10" s="83">
        <v>4873.13</v>
      </c>
      <c r="R10" s="168"/>
    </row>
    <row r="11" spans="1:18" ht="64.150000000000006" customHeight="1" thickBot="1" x14ac:dyDescent="0.3">
      <c r="A11" s="174"/>
      <c r="B11" s="99"/>
      <c r="C11" s="99"/>
      <c r="D11" s="100"/>
      <c r="E11" s="20"/>
      <c r="F11" s="20"/>
      <c r="G11" s="20"/>
      <c r="H11" s="20"/>
      <c r="I11" s="100"/>
      <c r="J11" s="100"/>
      <c r="K11" s="100"/>
      <c r="L11" s="166"/>
      <c r="M11" s="103"/>
      <c r="N11" s="99"/>
      <c r="O11" s="20" t="s">
        <v>89</v>
      </c>
      <c r="P11" s="21">
        <v>0.33</v>
      </c>
      <c r="Q11" s="83">
        <v>3070.07</v>
      </c>
      <c r="R11" s="168"/>
    </row>
    <row r="12" spans="1:18" ht="62.45" customHeight="1" thickBot="1" x14ac:dyDescent="0.3">
      <c r="A12" s="174"/>
      <c r="B12" s="99"/>
      <c r="C12" s="99"/>
      <c r="D12" s="100"/>
      <c r="E12" s="20"/>
      <c r="F12" s="20"/>
      <c r="G12" s="20"/>
      <c r="H12" s="20"/>
      <c r="I12" s="100"/>
      <c r="J12" s="100"/>
      <c r="K12" s="100"/>
      <c r="L12" s="166"/>
      <c r="M12" s="103"/>
      <c r="N12" s="20" t="s">
        <v>144</v>
      </c>
      <c r="O12" s="20" t="s">
        <v>23</v>
      </c>
      <c r="P12" s="21">
        <v>0.34</v>
      </c>
      <c r="Q12" s="19">
        <v>3163.11</v>
      </c>
      <c r="R12" s="168"/>
    </row>
    <row r="13" spans="1:18" ht="46.9" customHeight="1" thickBot="1" x14ac:dyDescent="0.3">
      <c r="A13" s="174"/>
      <c r="B13" s="99"/>
      <c r="C13" s="99"/>
      <c r="D13" s="100"/>
      <c r="E13" s="20"/>
      <c r="F13" s="20"/>
      <c r="G13" s="20"/>
      <c r="H13" s="20"/>
      <c r="I13" s="100"/>
      <c r="J13" s="100"/>
      <c r="K13" s="100"/>
      <c r="L13" s="166"/>
      <c r="M13" s="103"/>
      <c r="N13" s="20" t="s">
        <v>130</v>
      </c>
      <c r="O13" s="20" t="s">
        <v>26</v>
      </c>
      <c r="P13" s="21">
        <v>0.25</v>
      </c>
      <c r="Q13" s="19">
        <v>1063.23</v>
      </c>
      <c r="R13" s="169"/>
    </row>
    <row r="14" spans="1:18" ht="65.45" customHeight="1" thickBot="1" x14ac:dyDescent="0.3">
      <c r="A14" s="174"/>
      <c r="B14" s="99" t="s">
        <v>109</v>
      </c>
      <c r="C14" s="99" t="s">
        <v>20</v>
      </c>
      <c r="D14" s="100">
        <v>4686695</v>
      </c>
      <c r="E14" s="100"/>
      <c r="F14" s="100"/>
      <c r="G14" s="100"/>
      <c r="H14" s="100"/>
      <c r="I14" s="100">
        <v>86110.51</v>
      </c>
      <c r="J14" s="100">
        <v>68888.41</v>
      </c>
      <c r="K14" s="100">
        <v>17222.099999999999</v>
      </c>
      <c r="L14" s="166" t="s">
        <v>107</v>
      </c>
      <c r="M14" s="103" t="s">
        <v>108</v>
      </c>
      <c r="N14" s="99" t="s">
        <v>130</v>
      </c>
      <c r="O14" s="20" t="s">
        <v>23</v>
      </c>
      <c r="P14" s="21">
        <v>0.5</v>
      </c>
      <c r="Q14" s="83">
        <v>814.22</v>
      </c>
      <c r="R14" s="167">
        <f>SUM(Q14:Q22)</f>
        <v>14601.71</v>
      </c>
    </row>
    <row r="15" spans="1:18" ht="54.6" customHeight="1" thickBot="1" x14ac:dyDescent="0.3">
      <c r="A15" s="174"/>
      <c r="B15" s="99"/>
      <c r="C15" s="99"/>
      <c r="D15" s="100"/>
      <c r="E15" s="100"/>
      <c r="F15" s="100"/>
      <c r="G15" s="100"/>
      <c r="H15" s="100"/>
      <c r="I15" s="100"/>
      <c r="J15" s="100"/>
      <c r="K15" s="100"/>
      <c r="L15" s="166"/>
      <c r="M15" s="103"/>
      <c r="N15" s="99"/>
      <c r="O15" s="20" t="s">
        <v>48</v>
      </c>
      <c r="P15" s="21">
        <v>0.5</v>
      </c>
      <c r="Q15" s="83">
        <v>2985.48</v>
      </c>
      <c r="R15" s="168"/>
    </row>
    <row r="16" spans="1:18" ht="15.75" thickBot="1" x14ac:dyDescent="0.3">
      <c r="A16" s="174"/>
      <c r="B16" s="99"/>
      <c r="C16" s="99"/>
      <c r="D16" s="100"/>
      <c r="E16" s="100"/>
      <c r="F16" s="100"/>
      <c r="G16" s="100"/>
      <c r="H16" s="100"/>
      <c r="I16" s="100"/>
      <c r="J16" s="100"/>
      <c r="K16" s="100"/>
      <c r="L16" s="166"/>
      <c r="M16" s="103"/>
      <c r="N16" s="99"/>
      <c r="O16" s="20" t="s">
        <v>89</v>
      </c>
      <c r="P16" s="21">
        <v>0.33</v>
      </c>
      <c r="Q16" s="83">
        <v>1880.85</v>
      </c>
      <c r="R16" s="168"/>
    </row>
    <row r="17" spans="1:18" ht="50.45" customHeight="1" thickBot="1" x14ac:dyDescent="0.3">
      <c r="A17" s="174"/>
      <c r="B17" s="99"/>
      <c r="C17" s="99"/>
      <c r="D17" s="100"/>
      <c r="E17" s="100"/>
      <c r="F17" s="100"/>
      <c r="G17" s="100"/>
      <c r="H17" s="100"/>
      <c r="I17" s="100"/>
      <c r="J17" s="100"/>
      <c r="K17" s="100"/>
      <c r="L17" s="166"/>
      <c r="M17" s="103"/>
      <c r="N17" s="20" t="s">
        <v>136</v>
      </c>
      <c r="O17" s="20" t="s">
        <v>26</v>
      </c>
      <c r="P17" s="21">
        <v>0.25</v>
      </c>
      <c r="Q17" s="83">
        <v>651.38</v>
      </c>
      <c r="R17" s="168"/>
    </row>
    <row r="18" spans="1:18" ht="48" customHeight="1" thickBot="1" x14ac:dyDescent="0.3">
      <c r="A18" s="174"/>
      <c r="B18" s="99"/>
      <c r="C18" s="99"/>
      <c r="D18" s="100"/>
      <c r="E18" s="100"/>
      <c r="F18" s="100"/>
      <c r="G18" s="100"/>
      <c r="H18" s="100"/>
      <c r="I18" s="100"/>
      <c r="J18" s="100"/>
      <c r="K18" s="100"/>
      <c r="L18" s="166"/>
      <c r="M18" s="103"/>
      <c r="N18" s="99" t="s">
        <v>132</v>
      </c>
      <c r="O18" s="20" t="s">
        <v>23</v>
      </c>
      <c r="P18" s="21">
        <v>0.5</v>
      </c>
      <c r="Q18" s="83">
        <v>814.22</v>
      </c>
      <c r="R18" s="168"/>
    </row>
    <row r="19" spans="1:18" ht="30.75" thickBot="1" x14ac:dyDescent="0.3">
      <c r="A19" s="174"/>
      <c r="B19" s="99"/>
      <c r="C19" s="99"/>
      <c r="D19" s="100"/>
      <c r="E19" s="100"/>
      <c r="F19" s="100"/>
      <c r="G19" s="100"/>
      <c r="H19" s="100"/>
      <c r="I19" s="100"/>
      <c r="J19" s="100"/>
      <c r="K19" s="100"/>
      <c r="L19" s="166"/>
      <c r="M19" s="103"/>
      <c r="N19" s="99"/>
      <c r="O19" s="20" t="s">
        <v>48</v>
      </c>
      <c r="P19" s="21">
        <v>0.5</v>
      </c>
      <c r="Q19" s="83">
        <v>2985.48</v>
      </c>
      <c r="R19" s="168"/>
    </row>
    <row r="20" spans="1:18" ht="64.900000000000006" customHeight="1" thickBot="1" x14ac:dyDescent="0.3">
      <c r="A20" s="174"/>
      <c r="B20" s="99"/>
      <c r="C20" s="99"/>
      <c r="D20" s="100"/>
      <c r="E20" s="100"/>
      <c r="F20" s="100"/>
      <c r="G20" s="100"/>
      <c r="H20" s="100"/>
      <c r="I20" s="100"/>
      <c r="J20" s="100"/>
      <c r="K20" s="100"/>
      <c r="L20" s="166"/>
      <c r="M20" s="103"/>
      <c r="N20" s="99"/>
      <c r="O20" s="20" t="s">
        <v>89</v>
      </c>
      <c r="P20" s="21">
        <v>0.33</v>
      </c>
      <c r="Q20" s="83">
        <v>1880.85</v>
      </c>
      <c r="R20" s="168"/>
    </row>
    <row r="21" spans="1:18" ht="49.9" customHeight="1" thickBot="1" x14ac:dyDescent="0.3">
      <c r="A21" s="174"/>
      <c r="B21" s="99"/>
      <c r="C21" s="99"/>
      <c r="D21" s="100"/>
      <c r="E21" s="100"/>
      <c r="F21" s="100"/>
      <c r="G21" s="100"/>
      <c r="H21" s="100"/>
      <c r="I21" s="100"/>
      <c r="J21" s="100"/>
      <c r="K21" s="100"/>
      <c r="L21" s="166"/>
      <c r="M21" s="103"/>
      <c r="N21" s="20" t="s">
        <v>144</v>
      </c>
      <c r="O21" s="20" t="s">
        <v>23</v>
      </c>
      <c r="P21" s="21">
        <v>0.34</v>
      </c>
      <c r="Q21" s="19">
        <v>1937.85</v>
      </c>
      <c r="R21" s="168"/>
    </row>
    <row r="22" spans="1:18" ht="57" customHeight="1" thickBot="1" x14ac:dyDescent="0.3">
      <c r="A22" s="174"/>
      <c r="B22" s="99"/>
      <c r="C22" s="99"/>
      <c r="D22" s="100"/>
      <c r="E22" s="100"/>
      <c r="F22" s="100"/>
      <c r="G22" s="100"/>
      <c r="H22" s="100"/>
      <c r="I22" s="100"/>
      <c r="J22" s="100"/>
      <c r="K22" s="100"/>
      <c r="L22" s="166"/>
      <c r="M22" s="103"/>
      <c r="N22" s="20" t="s">
        <v>133</v>
      </c>
      <c r="O22" s="20" t="s">
        <v>26</v>
      </c>
      <c r="P22" s="21">
        <v>0.25</v>
      </c>
      <c r="Q22" s="19">
        <v>651.38</v>
      </c>
      <c r="R22" s="169"/>
    </row>
    <row r="23" spans="1:18" ht="15.75" thickBot="1" x14ac:dyDescent="0.3">
      <c r="J23" s="4"/>
      <c r="L23" s="8"/>
      <c r="M23" s="9"/>
      <c r="R23" s="95"/>
    </row>
    <row r="24" spans="1:18" ht="15.75" thickBot="1" x14ac:dyDescent="0.3">
      <c r="J24" s="4"/>
      <c r="L24" s="8"/>
      <c r="M24" s="9"/>
      <c r="N24" s="170" t="s">
        <v>115</v>
      </c>
      <c r="O24" s="171"/>
      <c r="P24" s="172"/>
      <c r="R24" s="32">
        <v>38435.760000000002</v>
      </c>
    </row>
    <row r="25" spans="1:18" ht="15.75" thickBot="1" x14ac:dyDescent="0.3">
      <c r="J25" s="4"/>
      <c r="L25" s="8"/>
      <c r="M25" s="9"/>
      <c r="R25" s="96"/>
    </row>
    <row r="26" spans="1:18" x14ac:dyDescent="0.25">
      <c r="J26" s="4"/>
      <c r="L26" s="8"/>
      <c r="M26" s="9"/>
    </row>
    <row r="27" spans="1:18" x14ac:dyDescent="0.25">
      <c r="J27" s="4"/>
      <c r="L27" s="8"/>
      <c r="M27" s="9"/>
    </row>
    <row r="28" spans="1:18" x14ac:dyDescent="0.25">
      <c r="J28" s="4"/>
      <c r="L28" s="8"/>
      <c r="M28" s="9"/>
    </row>
    <row r="29" spans="1:18" x14ac:dyDescent="0.25">
      <c r="J29" s="4"/>
    </row>
    <row r="30" spans="1:18" x14ac:dyDescent="0.25">
      <c r="J30" s="4"/>
    </row>
    <row r="31" spans="1:18" x14ac:dyDescent="0.25">
      <c r="J31" s="4"/>
    </row>
    <row r="32" spans="1:18" x14ac:dyDescent="0.25">
      <c r="J32" s="4"/>
    </row>
    <row r="33" spans="10:10" x14ac:dyDescent="0.25">
      <c r="J33" s="4"/>
    </row>
    <row r="34" spans="10:10" x14ac:dyDescent="0.25">
      <c r="J34" s="4"/>
    </row>
    <row r="35" spans="10:10" x14ac:dyDescent="0.25">
      <c r="J35" s="4"/>
    </row>
    <row r="36" spans="10:10" x14ac:dyDescent="0.25">
      <c r="J36" s="4"/>
    </row>
    <row r="37" spans="10:10" x14ac:dyDescent="0.25">
      <c r="J37" s="4"/>
    </row>
    <row r="38" spans="10:10" x14ac:dyDescent="0.25">
      <c r="J38" s="4"/>
    </row>
    <row r="39" spans="10:10" x14ac:dyDescent="0.25">
      <c r="J39" s="4"/>
    </row>
    <row r="40" spans="10:10" x14ac:dyDescent="0.25">
      <c r="J40" s="4"/>
    </row>
    <row r="41" spans="10:10" x14ac:dyDescent="0.25">
      <c r="J41" s="4"/>
    </row>
    <row r="42" spans="10:10" x14ac:dyDescent="0.25">
      <c r="J42" s="4"/>
    </row>
    <row r="43" spans="10:10" x14ac:dyDescent="0.25">
      <c r="J43" s="4"/>
    </row>
    <row r="44" spans="10:10" x14ac:dyDescent="0.25">
      <c r="J44" s="4"/>
    </row>
    <row r="45" spans="10:10" x14ac:dyDescent="0.25">
      <c r="J45" s="4"/>
    </row>
    <row r="46" spans="10:10" x14ac:dyDescent="0.25">
      <c r="J46" s="4"/>
    </row>
    <row r="47" spans="10:10" x14ac:dyDescent="0.25">
      <c r="J47" s="4"/>
    </row>
    <row r="48" spans="10:10" x14ac:dyDescent="0.25">
      <c r="J48" s="4"/>
    </row>
    <row r="49" spans="10:10" x14ac:dyDescent="0.25">
      <c r="J49" s="4"/>
    </row>
    <row r="50" spans="10:10" x14ac:dyDescent="0.25">
      <c r="J50" s="4"/>
    </row>
  </sheetData>
  <sheetProtection algorithmName="SHA-512" hashValue="TqzZzlCBDh0126tX6NDc4f9O0//FSTEBYcq7w0HVbg4k3UENZhS3u4aj8mPvfcyA/HUVIZiwWdxN6ge4GgLAYA==" saltValue="XRzEo8/EbXBIXWl7xMvCoQ==" spinCount="100000" sheet="1" objects="1" scenarios="1"/>
  <mergeCells count="28">
    <mergeCell ref="R5:R13"/>
    <mergeCell ref="N9:N11"/>
    <mergeCell ref="B5:B13"/>
    <mergeCell ref="C5:C13"/>
    <mergeCell ref="D5:D13"/>
    <mergeCell ref="I5:I13"/>
    <mergeCell ref="J5:J13"/>
    <mergeCell ref="G14:G22"/>
    <mergeCell ref="K5:K13"/>
    <mergeCell ref="L5:L13"/>
    <mergeCell ref="M5:M13"/>
    <mergeCell ref="N5:N7"/>
    <mergeCell ref="N24:P24"/>
    <mergeCell ref="A5:A22"/>
    <mergeCell ref="N14:N16"/>
    <mergeCell ref="R14:R22"/>
    <mergeCell ref="N18:N20"/>
    <mergeCell ref="H14:H22"/>
    <mergeCell ref="I14:I22"/>
    <mergeCell ref="J14:J22"/>
    <mergeCell ref="K14:K22"/>
    <mergeCell ref="L14:L22"/>
    <mergeCell ref="M14:M22"/>
    <mergeCell ref="B14:B22"/>
    <mergeCell ref="C14:C22"/>
    <mergeCell ref="D14:D22"/>
    <mergeCell ref="E14:E22"/>
    <mergeCell ref="F14:F22"/>
  </mergeCells>
  <printOptions gridLines="1"/>
  <pageMargins left="0.70866141732283472" right="0.70866141732283472" top="0.74803149606299213" bottom="0.74803149606299213" header="0.31496062992125984" footer="0.31496062992125984"/>
  <pageSetup paperSize="9" scale="4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84791-CCDC-4C27-8DBE-435A35105164}">
  <sheetPr codeName="Foglio14">
    <pageSetUpPr fitToPage="1"/>
  </sheetPr>
  <dimension ref="A1:R45"/>
  <sheetViews>
    <sheetView zoomScale="98" zoomScaleNormal="98" workbookViewId="0">
      <selection activeCell="A3" sqref="A3:S21"/>
    </sheetView>
  </sheetViews>
  <sheetFormatPr defaultColWidth="9.140625" defaultRowHeight="15" x14ac:dyDescent="0.25"/>
  <cols>
    <col min="1" max="1" width="20.28515625" style="23" customWidth="1"/>
    <col min="2" max="2" width="34.85546875" style="23" customWidth="1"/>
    <col min="3" max="3" width="14.28515625" style="23" customWidth="1"/>
    <col min="4" max="4" width="17" style="23" customWidth="1"/>
    <col min="5" max="5" width="18.28515625" style="23" hidden="1" customWidth="1"/>
    <col min="6" max="6" width="9.140625" style="23" hidden="1" customWidth="1"/>
    <col min="7" max="7" width="0.140625" style="23" hidden="1" customWidth="1"/>
    <col min="8" max="8" width="2.85546875" style="23" hidden="1" customWidth="1"/>
    <col min="9" max="9" width="17.5703125" style="23" customWidth="1"/>
    <col min="10" max="10" width="17.28515625" style="12" customWidth="1"/>
    <col min="11" max="11" width="16.85546875" style="23" customWidth="1"/>
    <col min="12" max="12" width="17.5703125" style="23" customWidth="1"/>
    <col min="13" max="13" width="20" style="23" customWidth="1"/>
    <col min="14" max="14" width="15.28515625" style="23" customWidth="1"/>
    <col min="15" max="15" width="23.28515625" style="23" customWidth="1"/>
    <col min="16" max="17" width="17.42578125" style="23" customWidth="1"/>
    <col min="18" max="18" width="17.5703125" style="23" customWidth="1"/>
    <col min="19" max="19" width="9.140625" style="23"/>
    <col min="20" max="20" width="38.140625" style="23" customWidth="1"/>
    <col min="21" max="16384" width="9.140625" style="23"/>
  </cols>
  <sheetData>
    <row r="1" spans="1:18" x14ac:dyDescent="0.25">
      <c r="J1" s="23"/>
    </row>
    <row r="2" spans="1:18" x14ac:dyDescent="0.25">
      <c r="J2" s="23"/>
    </row>
    <row r="3" spans="1:18" ht="15.75" thickBot="1" x14ac:dyDescent="0.3">
      <c r="J3" s="23"/>
    </row>
    <row r="4" spans="1:18" ht="80.25" customHeight="1" thickBot="1" x14ac:dyDescent="0.3">
      <c r="A4" s="34" t="s">
        <v>128</v>
      </c>
      <c r="B4" s="42" t="s">
        <v>8</v>
      </c>
      <c r="C4" s="42" t="s">
        <v>15</v>
      </c>
      <c r="D4" s="41" t="s">
        <v>5</v>
      </c>
      <c r="E4" s="41"/>
      <c r="F4" s="42"/>
      <c r="G4" s="42"/>
      <c r="H4" s="42"/>
      <c r="I4" s="43" t="s">
        <v>6</v>
      </c>
      <c r="J4" s="44">
        <v>0.8</v>
      </c>
      <c r="K4" s="44">
        <v>0.2</v>
      </c>
      <c r="L4" s="44" t="s">
        <v>18</v>
      </c>
      <c r="M4" s="44" t="s">
        <v>19</v>
      </c>
      <c r="N4" s="44" t="s">
        <v>9</v>
      </c>
      <c r="O4" s="44" t="s">
        <v>10</v>
      </c>
      <c r="P4" s="44" t="s">
        <v>11</v>
      </c>
      <c r="Q4" s="44" t="s">
        <v>7</v>
      </c>
      <c r="R4" s="44" t="s">
        <v>12</v>
      </c>
    </row>
    <row r="5" spans="1:18" ht="79.150000000000006" customHeight="1" x14ac:dyDescent="0.25">
      <c r="A5" s="107" t="s">
        <v>2</v>
      </c>
      <c r="B5" s="125" t="s">
        <v>116</v>
      </c>
      <c r="C5" s="119" t="s">
        <v>114</v>
      </c>
      <c r="D5" s="128">
        <v>675819</v>
      </c>
      <c r="E5" s="4"/>
      <c r="F5" s="4"/>
      <c r="G5" s="4"/>
      <c r="H5" s="4"/>
      <c r="I5" s="128">
        <v>13516.38</v>
      </c>
      <c r="J5" s="128">
        <v>10813.1</v>
      </c>
      <c r="K5" s="128">
        <v>2703.28</v>
      </c>
      <c r="L5" s="153" t="s">
        <v>100</v>
      </c>
      <c r="M5" s="156" t="s">
        <v>108</v>
      </c>
      <c r="N5" s="4" t="s">
        <v>133</v>
      </c>
      <c r="O5" s="4" t="s">
        <v>89</v>
      </c>
      <c r="P5" s="36">
        <v>0.33</v>
      </c>
      <c r="Q5" s="80">
        <v>749.35</v>
      </c>
      <c r="R5" s="168">
        <f>SUM(Q5:Q16)</f>
        <v>6141.8600000000006</v>
      </c>
    </row>
    <row r="6" spans="1:18" ht="62.45" customHeight="1" x14ac:dyDescent="0.25">
      <c r="A6" s="108"/>
      <c r="B6" s="125"/>
      <c r="C6" s="119"/>
      <c r="D6" s="128"/>
      <c r="E6" s="4"/>
      <c r="F6" s="4"/>
      <c r="G6" s="4"/>
      <c r="H6" s="4"/>
      <c r="I6" s="128"/>
      <c r="J6" s="128"/>
      <c r="K6" s="128"/>
      <c r="L6" s="153"/>
      <c r="M6" s="156"/>
      <c r="N6" s="4" t="s">
        <v>136</v>
      </c>
      <c r="O6" s="4" t="s">
        <v>26</v>
      </c>
      <c r="P6" s="36">
        <v>0.25</v>
      </c>
      <c r="Q6" s="80">
        <v>259.52</v>
      </c>
      <c r="R6" s="168"/>
    </row>
    <row r="7" spans="1:18" ht="64.900000000000006" customHeight="1" x14ac:dyDescent="0.25">
      <c r="A7" s="108"/>
      <c r="B7" s="125"/>
      <c r="C7" s="119"/>
      <c r="D7" s="128"/>
      <c r="E7" s="4"/>
      <c r="F7" s="4"/>
      <c r="G7" s="4"/>
      <c r="H7" s="4"/>
      <c r="I7" s="128"/>
      <c r="J7" s="128"/>
      <c r="K7" s="128"/>
      <c r="L7" s="153"/>
      <c r="M7" s="156"/>
      <c r="N7" s="119" t="s">
        <v>130</v>
      </c>
      <c r="O7" s="4" t="s">
        <v>48</v>
      </c>
      <c r="P7" s="36">
        <v>0.25</v>
      </c>
      <c r="Q7" s="80">
        <v>594.72</v>
      </c>
      <c r="R7" s="168"/>
    </row>
    <row r="8" spans="1:18" ht="58.9" customHeight="1" x14ac:dyDescent="0.25">
      <c r="A8" s="108"/>
      <c r="B8" s="125"/>
      <c r="C8" s="119"/>
      <c r="D8" s="128"/>
      <c r="E8" s="4"/>
      <c r="F8" s="4"/>
      <c r="G8" s="4"/>
      <c r="H8" s="4"/>
      <c r="I8" s="128"/>
      <c r="J8" s="128"/>
      <c r="K8" s="128"/>
      <c r="L8" s="153"/>
      <c r="M8" s="156"/>
      <c r="N8" s="119"/>
      <c r="O8" s="4" t="s">
        <v>89</v>
      </c>
      <c r="P8" s="36">
        <v>0.33</v>
      </c>
      <c r="Q8" s="80">
        <v>749.35</v>
      </c>
      <c r="R8" s="168"/>
    </row>
    <row r="9" spans="1:18" ht="72" customHeight="1" x14ac:dyDescent="0.25">
      <c r="A9" s="108"/>
      <c r="B9" s="125"/>
      <c r="C9" s="119"/>
      <c r="D9" s="128"/>
      <c r="E9" s="4"/>
      <c r="F9" s="4"/>
      <c r="G9" s="4"/>
      <c r="H9" s="4"/>
      <c r="I9" s="128"/>
      <c r="J9" s="128"/>
      <c r="K9" s="128"/>
      <c r="L9" s="153"/>
      <c r="M9" s="156"/>
      <c r="N9" s="119" t="s">
        <v>129</v>
      </c>
      <c r="O9" s="4" t="s">
        <v>23</v>
      </c>
      <c r="P9" s="36">
        <v>0.24</v>
      </c>
      <c r="Q9" s="80">
        <v>330.88</v>
      </c>
      <c r="R9" s="168"/>
    </row>
    <row r="10" spans="1:18" ht="63.6" customHeight="1" x14ac:dyDescent="0.25">
      <c r="A10" s="108"/>
      <c r="B10" s="125"/>
      <c r="C10" s="119"/>
      <c r="D10" s="128"/>
      <c r="E10" s="4"/>
      <c r="F10" s="4"/>
      <c r="G10" s="4"/>
      <c r="H10" s="4"/>
      <c r="I10" s="128"/>
      <c r="J10" s="128"/>
      <c r="K10" s="128"/>
      <c r="L10" s="153"/>
      <c r="M10" s="156"/>
      <c r="N10" s="119"/>
      <c r="O10" s="4" t="s">
        <v>48</v>
      </c>
      <c r="P10" s="36">
        <v>0.25</v>
      </c>
      <c r="Q10" s="80">
        <v>594.72</v>
      </c>
      <c r="R10" s="168"/>
    </row>
    <row r="11" spans="1:18" ht="74.45" customHeight="1" x14ac:dyDescent="0.25">
      <c r="A11" s="108"/>
      <c r="B11" s="125"/>
      <c r="C11" s="119"/>
      <c r="D11" s="128"/>
      <c r="E11" s="4"/>
      <c r="F11" s="4"/>
      <c r="G11" s="4"/>
      <c r="H11" s="4"/>
      <c r="I11" s="128"/>
      <c r="J11" s="128"/>
      <c r="K11" s="128"/>
      <c r="L11" s="153"/>
      <c r="M11" s="156"/>
      <c r="N11" s="119" t="s">
        <v>130</v>
      </c>
      <c r="O11" s="4" t="s">
        <v>23</v>
      </c>
      <c r="P11" s="36">
        <v>0.33</v>
      </c>
      <c r="Q11" s="80">
        <v>321.14999999999998</v>
      </c>
      <c r="R11" s="168"/>
    </row>
    <row r="12" spans="1:18" ht="61.15" customHeight="1" x14ac:dyDescent="0.25">
      <c r="A12" s="108"/>
      <c r="B12" s="125"/>
      <c r="C12" s="119"/>
      <c r="D12" s="128"/>
      <c r="E12" s="4"/>
      <c r="F12" s="4"/>
      <c r="G12" s="4"/>
      <c r="H12" s="4"/>
      <c r="I12" s="128"/>
      <c r="J12" s="128"/>
      <c r="K12" s="128"/>
      <c r="L12" s="153"/>
      <c r="M12" s="156"/>
      <c r="N12" s="119"/>
      <c r="O12" s="4" t="s">
        <v>48</v>
      </c>
      <c r="P12" s="36">
        <v>0.25</v>
      </c>
      <c r="Q12" s="80">
        <v>594.72</v>
      </c>
      <c r="R12" s="168"/>
    </row>
    <row r="13" spans="1:18" ht="60" customHeight="1" x14ac:dyDescent="0.25">
      <c r="A13" s="108"/>
      <c r="B13" s="125"/>
      <c r="C13" s="119"/>
      <c r="D13" s="128"/>
      <c r="E13" s="4"/>
      <c r="F13" s="4"/>
      <c r="G13" s="4"/>
      <c r="H13" s="4"/>
      <c r="I13" s="128"/>
      <c r="J13" s="128"/>
      <c r="K13" s="128"/>
      <c r="L13" s="153"/>
      <c r="M13" s="156"/>
      <c r="N13" s="119" t="s">
        <v>133</v>
      </c>
      <c r="O13" s="4" t="s">
        <v>23</v>
      </c>
      <c r="P13" s="36">
        <v>0.33</v>
      </c>
      <c r="Q13" s="80">
        <v>321.14999999999998</v>
      </c>
      <c r="R13" s="168"/>
    </row>
    <row r="14" spans="1:18" ht="62.45" customHeight="1" x14ac:dyDescent="0.25">
      <c r="A14" s="108"/>
      <c r="B14" s="125"/>
      <c r="C14" s="119"/>
      <c r="D14" s="128"/>
      <c r="E14" s="4"/>
      <c r="F14" s="4"/>
      <c r="G14" s="4"/>
      <c r="H14" s="4"/>
      <c r="I14" s="128"/>
      <c r="J14" s="128"/>
      <c r="K14" s="128"/>
      <c r="L14" s="153"/>
      <c r="M14" s="156"/>
      <c r="N14" s="119"/>
      <c r="O14" s="4" t="s">
        <v>48</v>
      </c>
      <c r="P14" s="36">
        <v>0.25</v>
      </c>
      <c r="Q14" s="80">
        <v>594.72</v>
      </c>
      <c r="R14" s="168"/>
    </row>
    <row r="15" spans="1:18" ht="59.45" customHeight="1" x14ac:dyDescent="0.25">
      <c r="A15" s="108"/>
      <c r="B15" s="125"/>
      <c r="C15" s="119"/>
      <c r="D15" s="128"/>
      <c r="E15" s="4"/>
      <c r="F15" s="4"/>
      <c r="G15" s="4"/>
      <c r="H15" s="4"/>
      <c r="I15" s="128"/>
      <c r="J15" s="128"/>
      <c r="K15" s="128"/>
      <c r="L15" s="153"/>
      <c r="M15" s="156"/>
      <c r="N15" s="4" t="s">
        <v>145</v>
      </c>
      <c r="O15" s="4" t="s">
        <v>89</v>
      </c>
      <c r="P15" s="36">
        <v>0.34</v>
      </c>
      <c r="Q15" s="37">
        <v>772.06</v>
      </c>
      <c r="R15" s="168"/>
    </row>
    <row r="16" spans="1:18" ht="52.9" customHeight="1" thickBot="1" x14ac:dyDescent="0.3">
      <c r="A16" s="108"/>
      <c r="B16" s="126"/>
      <c r="C16" s="120"/>
      <c r="D16" s="129"/>
      <c r="E16" s="5"/>
      <c r="F16" s="5"/>
      <c r="G16" s="5"/>
      <c r="H16" s="5"/>
      <c r="I16" s="129"/>
      <c r="J16" s="129"/>
      <c r="K16" s="129"/>
      <c r="L16" s="154"/>
      <c r="M16" s="157"/>
      <c r="N16" s="5" t="s">
        <v>130</v>
      </c>
      <c r="O16" s="5" t="s">
        <v>26</v>
      </c>
      <c r="P16" s="39">
        <v>0.25</v>
      </c>
      <c r="Q16" s="38">
        <v>259.52</v>
      </c>
      <c r="R16" s="169"/>
    </row>
    <row r="17" spans="1:18" ht="57.6" customHeight="1" x14ac:dyDescent="0.25">
      <c r="A17" s="108"/>
      <c r="B17" s="124" t="s">
        <v>117</v>
      </c>
      <c r="C17" s="118" t="s">
        <v>20</v>
      </c>
      <c r="D17" s="127">
        <v>844510</v>
      </c>
      <c r="E17" s="127"/>
      <c r="F17" s="127"/>
      <c r="G17" s="127"/>
      <c r="H17" s="127"/>
      <c r="I17" s="127">
        <v>16795.689999999999</v>
      </c>
      <c r="J17" s="127">
        <v>13436.55</v>
      </c>
      <c r="K17" s="127">
        <v>3359.14</v>
      </c>
      <c r="L17" s="152" t="s">
        <v>104</v>
      </c>
      <c r="M17" s="155" t="s">
        <v>118</v>
      </c>
      <c r="N17" s="10" t="s">
        <v>130</v>
      </c>
      <c r="O17" s="10" t="s">
        <v>48</v>
      </c>
      <c r="P17" s="3">
        <v>0.8</v>
      </c>
      <c r="Q17" s="84">
        <v>2364.83</v>
      </c>
      <c r="R17" s="167">
        <f>SUM(Q17:Q18)</f>
        <v>2956.04</v>
      </c>
    </row>
    <row r="18" spans="1:18" ht="80.45" customHeight="1" thickBot="1" x14ac:dyDescent="0.3">
      <c r="A18" s="109"/>
      <c r="B18" s="126"/>
      <c r="C18" s="120"/>
      <c r="D18" s="129"/>
      <c r="E18" s="129"/>
      <c r="F18" s="129"/>
      <c r="G18" s="129"/>
      <c r="H18" s="129"/>
      <c r="I18" s="129"/>
      <c r="J18" s="129"/>
      <c r="K18" s="129"/>
      <c r="L18" s="154"/>
      <c r="M18" s="157"/>
      <c r="N18" s="5" t="s">
        <v>130</v>
      </c>
      <c r="O18" s="5" t="s">
        <v>48</v>
      </c>
      <c r="P18" s="39">
        <v>0.2</v>
      </c>
      <c r="Q18" s="86">
        <v>591.21</v>
      </c>
      <c r="R18" s="169"/>
    </row>
    <row r="19" spans="1:18" ht="26.45" customHeight="1" thickBot="1" x14ac:dyDescent="0.3">
      <c r="J19" s="4"/>
      <c r="L19" s="8"/>
      <c r="M19" s="9"/>
      <c r="N19" s="126" t="s">
        <v>119</v>
      </c>
      <c r="O19" s="120"/>
      <c r="P19" s="175"/>
      <c r="R19" s="87">
        <v>9097.9</v>
      </c>
    </row>
    <row r="20" spans="1:18" ht="15.75" thickBot="1" x14ac:dyDescent="0.3">
      <c r="J20" s="4"/>
      <c r="L20" s="8"/>
      <c r="M20" s="9"/>
      <c r="R20" s="85"/>
    </row>
    <row r="21" spans="1:18" x14ac:dyDescent="0.25">
      <c r="J21" s="4"/>
      <c r="L21" s="8"/>
      <c r="M21" s="9"/>
    </row>
    <row r="22" spans="1:18" x14ac:dyDescent="0.25">
      <c r="J22" s="4"/>
      <c r="L22" s="8"/>
      <c r="M22" s="9"/>
    </row>
    <row r="23" spans="1:18" x14ac:dyDescent="0.25">
      <c r="J23" s="4"/>
      <c r="L23" s="8"/>
      <c r="M23" s="9"/>
    </row>
    <row r="24" spans="1:18" x14ac:dyDescent="0.25">
      <c r="J24" s="4"/>
    </row>
    <row r="25" spans="1:18" x14ac:dyDescent="0.25">
      <c r="J25" s="4"/>
    </row>
    <row r="26" spans="1:18" x14ac:dyDescent="0.25">
      <c r="J26" s="4"/>
    </row>
    <row r="27" spans="1:18" x14ac:dyDescent="0.25">
      <c r="J27" s="4"/>
    </row>
    <row r="28" spans="1:18" x14ac:dyDescent="0.25">
      <c r="J28" s="4"/>
    </row>
    <row r="29" spans="1:18" x14ac:dyDescent="0.25">
      <c r="J29" s="4"/>
    </row>
    <row r="30" spans="1:18" x14ac:dyDescent="0.25">
      <c r="J30" s="4"/>
    </row>
    <row r="31" spans="1:18" x14ac:dyDescent="0.25">
      <c r="J31" s="4"/>
    </row>
    <row r="32" spans="1:18" x14ac:dyDescent="0.25">
      <c r="J32" s="4"/>
    </row>
    <row r="33" spans="10:10" x14ac:dyDescent="0.25">
      <c r="J33" s="4"/>
    </row>
    <row r="34" spans="10:10" x14ac:dyDescent="0.25">
      <c r="J34" s="4"/>
    </row>
    <row r="35" spans="10:10" x14ac:dyDescent="0.25">
      <c r="J35" s="4"/>
    </row>
    <row r="36" spans="10:10" x14ac:dyDescent="0.25">
      <c r="J36" s="4"/>
    </row>
    <row r="37" spans="10:10" x14ac:dyDescent="0.25">
      <c r="J37" s="4"/>
    </row>
    <row r="38" spans="10:10" x14ac:dyDescent="0.25">
      <c r="J38" s="4"/>
    </row>
    <row r="39" spans="10:10" x14ac:dyDescent="0.25">
      <c r="J39" s="4"/>
    </row>
    <row r="40" spans="10:10" x14ac:dyDescent="0.25">
      <c r="J40" s="4"/>
    </row>
    <row r="41" spans="10:10" x14ac:dyDescent="0.25">
      <c r="J41" s="4"/>
    </row>
    <row r="42" spans="10:10" x14ac:dyDescent="0.25">
      <c r="J42" s="4"/>
    </row>
    <row r="43" spans="10:10" x14ac:dyDescent="0.25">
      <c r="J43" s="4"/>
    </row>
    <row r="44" spans="10:10" x14ac:dyDescent="0.25">
      <c r="J44" s="4"/>
    </row>
    <row r="45" spans="10:10" x14ac:dyDescent="0.25">
      <c r="J45" s="4"/>
    </row>
  </sheetData>
  <sheetProtection algorithmName="SHA-512" hashValue="WRckDFU4wqI11tfxxm82nNekkFrMB71fYzYKOOFwnWbF1zxsNTA1qFL4GNoCTHnSZo6CHd+hzLgO63dhjdxrfA==" saltValue="mqxWH1RNSN5XE2thEtky7w==" spinCount="100000" sheet="1" objects="1" scenarios="1"/>
  <mergeCells count="28">
    <mergeCell ref="J5:J16"/>
    <mergeCell ref="E17:E18"/>
    <mergeCell ref="A5:A18"/>
    <mergeCell ref="B5:B16"/>
    <mergeCell ref="C5:C16"/>
    <mergeCell ref="D5:D16"/>
    <mergeCell ref="I5:I16"/>
    <mergeCell ref="B17:B18"/>
    <mergeCell ref="C17:C18"/>
    <mergeCell ref="D17:D18"/>
    <mergeCell ref="I17:I18"/>
    <mergeCell ref="J17:J18"/>
    <mergeCell ref="F17:F18"/>
    <mergeCell ref="G17:G18"/>
    <mergeCell ref="H17:H18"/>
    <mergeCell ref="K5:K16"/>
    <mergeCell ref="L5:L16"/>
    <mergeCell ref="M5:M16"/>
    <mergeCell ref="R5:R16"/>
    <mergeCell ref="N7:N8"/>
    <mergeCell ref="N9:N10"/>
    <mergeCell ref="N11:N12"/>
    <mergeCell ref="N13:N14"/>
    <mergeCell ref="K17:K18"/>
    <mergeCell ref="R17:R18"/>
    <mergeCell ref="N19:P19"/>
    <mergeCell ref="L17:L18"/>
    <mergeCell ref="M17:M18"/>
  </mergeCells>
  <printOptions gridLines="1"/>
  <pageMargins left="0.70866141732283472" right="0.70866141732283472" top="0.74803149606299213" bottom="0.74803149606299213" header="0.31496062992125984" footer="0.31496062992125984"/>
  <pageSetup paperSize="9" scale="4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D9FAD-9EDD-4999-AA38-D0DDD009EEA8}">
  <sheetPr codeName="Foglio5">
    <pageSetUpPr fitToPage="1"/>
  </sheetPr>
  <dimension ref="A1:R39"/>
  <sheetViews>
    <sheetView zoomScale="91" zoomScaleNormal="91" workbookViewId="0">
      <selection activeCell="A3" sqref="A3:R6"/>
    </sheetView>
  </sheetViews>
  <sheetFormatPr defaultColWidth="8.85546875" defaultRowHeight="15" x14ac:dyDescent="0.25"/>
  <cols>
    <col min="1" max="1" width="27.42578125" style="23" customWidth="1"/>
    <col min="2" max="2" width="48.140625" style="23" customWidth="1"/>
    <col min="3" max="3" width="19.5703125" style="23" customWidth="1"/>
    <col min="4" max="4" width="19.140625" style="23" customWidth="1"/>
    <col min="5" max="5" width="18.28515625" style="23" hidden="1" customWidth="1"/>
    <col min="6" max="6" width="9.140625" style="23" hidden="1" customWidth="1"/>
    <col min="7" max="7" width="0.140625" style="23" hidden="1" customWidth="1"/>
    <col min="8" max="8" width="2.42578125" style="23" hidden="1" customWidth="1"/>
    <col min="9" max="9" width="22.7109375" style="23" customWidth="1"/>
    <col min="10" max="10" width="14.7109375" style="12" customWidth="1"/>
    <col min="11" max="11" width="17.85546875" style="40" customWidth="1"/>
    <col min="12" max="12" width="18.85546875" style="23" customWidth="1"/>
    <col min="13" max="13" width="15.140625" style="23" customWidth="1"/>
    <col min="14" max="14" width="18.28515625" style="23" customWidth="1"/>
    <col min="15" max="15" width="23.85546875" style="23" customWidth="1"/>
    <col min="16" max="16" width="18.7109375" style="23" customWidth="1"/>
    <col min="17" max="17" width="14.5703125" style="23" customWidth="1"/>
    <col min="18" max="18" width="19.42578125" style="23" customWidth="1"/>
    <col min="19" max="20" width="8.85546875" style="23"/>
    <col min="21" max="21" width="38.140625" style="23" customWidth="1"/>
    <col min="22" max="16384" width="8.85546875" style="23"/>
  </cols>
  <sheetData>
    <row r="1" spans="1:18" x14ac:dyDescent="0.25">
      <c r="J1" s="23"/>
    </row>
    <row r="2" spans="1:18" ht="15.75" thickBot="1" x14ac:dyDescent="0.3">
      <c r="J2" s="23"/>
    </row>
    <row r="3" spans="1:18" ht="15.75" thickBot="1" x14ac:dyDescent="0.3">
      <c r="A3" s="176"/>
      <c r="B3" s="177"/>
      <c r="C3" s="177"/>
      <c r="D3" s="177"/>
      <c r="E3" s="177"/>
      <c r="F3" s="177"/>
      <c r="G3" s="177"/>
      <c r="H3" s="177"/>
      <c r="I3" s="177"/>
      <c r="J3" s="178"/>
    </row>
    <row r="4" spans="1:18" ht="80.25" customHeight="1" thickBot="1" x14ac:dyDescent="0.3">
      <c r="A4" s="89" t="s">
        <v>128</v>
      </c>
      <c r="B4" s="42" t="s">
        <v>14</v>
      </c>
      <c r="C4" s="41" t="s">
        <v>13</v>
      </c>
      <c r="D4" s="41" t="s">
        <v>5</v>
      </c>
      <c r="E4" s="41"/>
      <c r="F4" s="42"/>
      <c r="G4" s="42"/>
      <c r="H4" s="42"/>
      <c r="I4" s="43" t="s">
        <v>6</v>
      </c>
      <c r="J4" s="44">
        <v>0.8</v>
      </c>
      <c r="K4" s="44">
        <v>0.2</v>
      </c>
      <c r="L4" s="44" t="s">
        <v>21</v>
      </c>
      <c r="M4" s="44" t="s">
        <v>22</v>
      </c>
      <c r="N4" s="44" t="s">
        <v>9</v>
      </c>
      <c r="O4" s="44" t="s">
        <v>10</v>
      </c>
      <c r="P4" s="44" t="s">
        <v>11</v>
      </c>
      <c r="Q4" s="44" t="s">
        <v>7</v>
      </c>
      <c r="R4" s="44" t="s">
        <v>12</v>
      </c>
    </row>
    <row r="5" spans="1:18" ht="117.6" customHeight="1" thickBot="1" x14ac:dyDescent="0.3">
      <c r="A5" s="88" t="s">
        <v>3</v>
      </c>
      <c r="B5" s="20" t="s">
        <v>126</v>
      </c>
      <c r="C5" s="20" t="s">
        <v>20</v>
      </c>
      <c r="D5" s="19">
        <v>314000</v>
      </c>
      <c r="E5" s="20"/>
      <c r="F5" s="20"/>
      <c r="G5" s="20"/>
      <c r="H5" s="20"/>
      <c r="I5" s="19">
        <v>6280</v>
      </c>
      <c r="J5" s="19">
        <f>I5*J4</f>
        <v>5024</v>
      </c>
      <c r="K5" s="19">
        <f>I5*K4</f>
        <v>1256</v>
      </c>
      <c r="L5" s="20" t="s">
        <v>127</v>
      </c>
      <c r="M5" s="20" t="s">
        <v>120</v>
      </c>
      <c r="N5" s="20" t="s">
        <v>130</v>
      </c>
      <c r="O5" s="20" t="s">
        <v>121</v>
      </c>
      <c r="P5" s="21" t="s">
        <v>122</v>
      </c>
      <c r="Q5" s="19">
        <v>1225.52</v>
      </c>
      <c r="R5" s="20"/>
    </row>
    <row r="6" spans="1:18" x14ac:dyDescent="0.25">
      <c r="J6" s="4"/>
    </row>
    <row r="7" spans="1:18" x14ac:dyDescent="0.25">
      <c r="J7" s="4"/>
    </row>
    <row r="8" spans="1:18" x14ac:dyDescent="0.25">
      <c r="J8" s="4"/>
    </row>
    <row r="9" spans="1:18" x14ac:dyDescent="0.25">
      <c r="J9" s="4"/>
    </row>
    <row r="10" spans="1:18" x14ac:dyDescent="0.25">
      <c r="J10" s="4"/>
    </row>
    <row r="11" spans="1:18" x14ac:dyDescent="0.25">
      <c r="J11" s="4"/>
    </row>
    <row r="12" spans="1:18" x14ac:dyDescent="0.25">
      <c r="J12" s="4"/>
    </row>
    <row r="13" spans="1:18" x14ac:dyDescent="0.25">
      <c r="J13" s="4"/>
    </row>
    <row r="14" spans="1:18" x14ac:dyDescent="0.25">
      <c r="J14" s="4"/>
    </row>
    <row r="15" spans="1:18" x14ac:dyDescent="0.25">
      <c r="J15" s="4"/>
    </row>
    <row r="16" spans="1:18" x14ac:dyDescent="0.25">
      <c r="J16" s="4"/>
    </row>
    <row r="17" spans="10:10" x14ac:dyDescent="0.25">
      <c r="J17" s="4"/>
    </row>
    <row r="18" spans="10:10" x14ac:dyDescent="0.25">
      <c r="J18" s="4"/>
    </row>
    <row r="19" spans="10:10" x14ac:dyDescent="0.25">
      <c r="J19" s="4"/>
    </row>
    <row r="20" spans="10:10" x14ac:dyDescent="0.25">
      <c r="J20" s="4"/>
    </row>
    <row r="21" spans="10:10" x14ac:dyDescent="0.25">
      <c r="J21" s="4"/>
    </row>
    <row r="22" spans="10:10" x14ac:dyDescent="0.25">
      <c r="J22" s="4"/>
    </row>
    <row r="23" spans="10:10" x14ac:dyDescent="0.25">
      <c r="J23" s="4"/>
    </row>
    <row r="24" spans="10:10" x14ac:dyDescent="0.25">
      <c r="J24" s="4"/>
    </row>
    <row r="25" spans="10:10" x14ac:dyDescent="0.25">
      <c r="J25" s="4"/>
    </row>
    <row r="26" spans="10:10" x14ac:dyDescent="0.25">
      <c r="J26" s="4"/>
    </row>
    <row r="27" spans="10:10" x14ac:dyDescent="0.25">
      <c r="J27" s="4"/>
    </row>
    <row r="28" spans="10:10" x14ac:dyDescent="0.25">
      <c r="J28" s="4"/>
    </row>
    <row r="29" spans="10:10" x14ac:dyDescent="0.25">
      <c r="J29" s="4"/>
    </row>
    <row r="30" spans="10:10" x14ac:dyDescent="0.25">
      <c r="J30" s="4"/>
    </row>
    <row r="31" spans="10:10" x14ac:dyDescent="0.25">
      <c r="J31" s="4"/>
    </row>
    <row r="32" spans="10:10" x14ac:dyDescent="0.25">
      <c r="J32" s="4"/>
    </row>
    <row r="33" spans="10:10" x14ac:dyDescent="0.25">
      <c r="J33" s="4"/>
    </row>
    <row r="34" spans="10:10" x14ac:dyDescent="0.25">
      <c r="J34" s="4"/>
    </row>
    <row r="35" spans="10:10" x14ac:dyDescent="0.25">
      <c r="J35" s="4"/>
    </row>
    <row r="36" spans="10:10" x14ac:dyDescent="0.25">
      <c r="J36" s="4"/>
    </row>
    <row r="37" spans="10:10" x14ac:dyDescent="0.25">
      <c r="J37" s="4"/>
    </row>
    <row r="38" spans="10:10" x14ac:dyDescent="0.25">
      <c r="J38" s="4"/>
    </row>
    <row r="39" spans="10:10" x14ac:dyDescent="0.25">
      <c r="J39" s="4"/>
    </row>
  </sheetData>
  <sheetProtection algorithmName="SHA-512" hashValue="IC6a2mwqvQDLLVO/Pca7Oxrz132m5RPeJxbZE09RDbp3fYWi3FtdVl2CQvp2U40WbSE5ZJeanNR0eQFvb5nqHw==" saltValue="BDG/jJkJ0hqGNgH6xlGh/Q==" spinCount="100000" sheet="1" objects="1" scenarios="1"/>
  <mergeCells count="1">
    <mergeCell ref="A3:J3"/>
  </mergeCells>
  <printOptions gridLines="1"/>
  <pageMargins left="0.70866141732283472" right="0.70866141732283472" top="0.74803149606299213" bottom="0.74803149606299213" header="0.31496062992125984" footer="0.31496062992125984"/>
  <pageSetup paperSize="9" scale="4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CBB7F-BA19-4017-8AD9-6D35281A617E}">
  <sheetPr codeName="Foglio6">
    <pageSetUpPr fitToPage="1"/>
  </sheetPr>
  <dimension ref="A1:T154"/>
  <sheetViews>
    <sheetView topLeftCell="A17" zoomScale="80" zoomScaleNormal="80" workbookViewId="0">
      <selection activeCell="U46" sqref="A4:U46"/>
    </sheetView>
  </sheetViews>
  <sheetFormatPr defaultColWidth="8.85546875" defaultRowHeight="15" x14ac:dyDescent="0.25"/>
  <cols>
    <col min="1" max="1" width="35.140625" style="23" customWidth="1"/>
    <col min="2" max="2" width="48.140625" style="23" customWidth="1"/>
    <col min="3" max="3" width="19.5703125" style="23" customWidth="1"/>
    <col min="4" max="4" width="19.28515625" style="23" customWidth="1"/>
    <col min="5" max="5" width="18.28515625" style="23" hidden="1" customWidth="1"/>
    <col min="6" max="6" width="9.140625" style="23" hidden="1" customWidth="1"/>
    <col min="7" max="7" width="0.140625" style="23" hidden="1" customWidth="1"/>
    <col min="8" max="8" width="9" style="23" hidden="1" customWidth="1"/>
    <col min="9" max="9" width="27" style="23" customWidth="1"/>
    <col min="10" max="10" width="25.7109375" style="12" customWidth="1"/>
    <col min="11" max="11" width="21.7109375" style="23" customWidth="1"/>
    <col min="12" max="12" width="15.140625" style="23" customWidth="1"/>
    <col min="13" max="13" width="18" style="23" customWidth="1"/>
    <col min="14" max="14" width="25.7109375" style="23" customWidth="1"/>
    <col min="15" max="15" width="26" style="23" customWidth="1"/>
    <col min="16" max="16" width="20" style="23" customWidth="1"/>
    <col min="17" max="17" width="22.7109375" style="23" customWidth="1"/>
    <col min="18" max="18" width="21" style="23" customWidth="1"/>
    <col min="19" max="19" width="25.140625" style="23" customWidth="1"/>
    <col min="20" max="20" width="29" style="24" customWidth="1"/>
    <col min="21" max="21" width="8.85546875" style="23"/>
    <col min="22" max="22" width="38.140625" style="23" customWidth="1"/>
    <col min="23" max="16384" width="8.85546875" style="23"/>
  </cols>
  <sheetData>
    <row r="1" spans="1:20" x14ac:dyDescent="0.25">
      <c r="J1" s="23"/>
    </row>
    <row r="2" spans="1:20" x14ac:dyDescent="0.25">
      <c r="J2" s="23"/>
    </row>
    <row r="3" spans="1:20" ht="15.75" thickBot="1" x14ac:dyDescent="0.3">
      <c r="J3" s="23"/>
    </row>
    <row r="4" spans="1:20" ht="123.75" customHeight="1" thickBot="1" x14ac:dyDescent="0.3">
      <c r="A4" s="34" t="s">
        <v>128</v>
      </c>
      <c r="B4" s="90" t="s">
        <v>14</v>
      </c>
      <c r="C4" s="91" t="s">
        <v>13</v>
      </c>
      <c r="D4" s="90" t="s">
        <v>5</v>
      </c>
      <c r="E4" s="90"/>
      <c r="F4" s="91"/>
      <c r="G4" s="91"/>
      <c r="H4" s="91"/>
      <c r="I4" s="92" t="s">
        <v>6</v>
      </c>
      <c r="J4" s="93">
        <v>0.8</v>
      </c>
      <c r="K4" s="93">
        <v>0.2</v>
      </c>
      <c r="L4" s="93" t="s">
        <v>33</v>
      </c>
      <c r="M4" s="93" t="s">
        <v>34</v>
      </c>
      <c r="N4" s="93" t="s">
        <v>9</v>
      </c>
      <c r="O4" s="93" t="s">
        <v>10</v>
      </c>
      <c r="P4" s="93" t="s">
        <v>11</v>
      </c>
      <c r="Q4" s="93" t="s">
        <v>11</v>
      </c>
      <c r="R4" s="93" t="s">
        <v>75</v>
      </c>
      <c r="S4" s="93" t="s">
        <v>76</v>
      </c>
      <c r="T4" s="93" t="s">
        <v>12</v>
      </c>
    </row>
    <row r="5" spans="1:20" ht="109.9" customHeight="1" thickBot="1" x14ac:dyDescent="0.3">
      <c r="A5" s="107" t="s">
        <v>4</v>
      </c>
      <c r="B5" s="99" t="s">
        <v>77</v>
      </c>
      <c r="C5" s="99" t="s">
        <v>20</v>
      </c>
      <c r="D5" s="99"/>
      <c r="E5" s="20"/>
      <c r="F5" s="20"/>
      <c r="G5" s="20"/>
      <c r="H5" s="20"/>
      <c r="I5" s="100">
        <v>196078.37</v>
      </c>
      <c r="J5" s="100">
        <v>156862.70000000001</v>
      </c>
      <c r="K5" s="100">
        <v>39215.67</v>
      </c>
      <c r="L5" s="101">
        <v>0.7</v>
      </c>
      <c r="M5" s="99" t="s">
        <v>78</v>
      </c>
      <c r="N5" s="20" t="s">
        <v>130</v>
      </c>
      <c r="O5" s="20" t="s">
        <v>25</v>
      </c>
      <c r="P5" s="94" t="s">
        <v>69</v>
      </c>
      <c r="Q5" s="21">
        <v>1</v>
      </c>
      <c r="R5" s="19">
        <v>16470.580000000002</v>
      </c>
      <c r="S5" s="19">
        <v>16470.580000000002</v>
      </c>
      <c r="T5" s="102">
        <f>SUM(R5:S27)</f>
        <v>137098.01999999999</v>
      </c>
    </row>
    <row r="6" spans="1:20" ht="134.44999999999999" customHeight="1" thickBot="1" x14ac:dyDescent="0.3">
      <c r="A6" s="108"/>
      <c r="B6" s="99"/>
      <c r="C6" s="99"/>
      <c r="D6" s="99"/>
      <c r="E6" s="20"/>
      <c r="F6" s="20"/>
      <c r="G6" s="20"/>
      <c r="H6" s="20"/>
      <c r="I6" s="99"/>
      <c r="J6" s="99"/>
      <c r="K6" s="99"/>
      <c r="L6" s="99"/>
      <c r="M6" s="99"/>
      <c r="N6" s="20" t="s">
        <v>136</v>
      </c>
      <c r="O6" s="20" t="s">
        <v>23</v>
      </c>
      <c r="P6" s="166" t="s">
        <v>70</v>
      </c>
      <c r="Q6" s="21">
        <v>0.5</v>
      </c>
      <c r="R6" s="19">
        <v>3529.41</v>
      </c>
      <c r="S6" s="19">
        <v>3529.41</v>
      </c>
      <c r="T6" s="103"/>
    </row>
    <row r="7" spans="1:20" ht="100.15" customHeight="1" thickBot="1" x14ac:dyDescent="0.3">
      <c r="A7" s="108"/>
      <c r="B7" s="99"/>
      <c r="C7" s="99"/>
      <c r="D7" s="99"/>
      <c r="E7" s="20"/>
      <c r="F7" s="20"/>
      <c r="G7" s="20"/>
      <c r="H7" s="20"/>
      <c r="I7" s="99"/>
      <c r="J7" s="99"/>
      <c r="K7" s="99"/>
      <c r="L7" s="99"/>
      <c r="M7" s="99"/>
      <c r="N7" s="20" t="s">
        <v>132</v>
      </c>
      <c r="O7" s="20" t="s">
        <v>23</v>
      </c>
      <c r="P7" s="166"/>
      <c r="Q7" s="21">
        <v>0.35</v>
      </c>
      <c r="R7" s="19">
        <v>2470.59</v>
      </c>
      <c r="S7" s="19">
        <v>2470.59</v>
      </c>
      <c r="T7" s="103"/>
    </row>
    <row r="8" spans="1:20" ht="85.15" customHeight="1" thickBot="1" x14ac:dyDescent="0.3">
      <c r="A8" s="108"/>
      <c r="B8" s="99"/>
      <c r="C8" s="99"/>
      <c r="D8" s="99"/>
      <c r="E8" s="20"/>
      <c r="F8" s="20"/>
      <c r="G8" s="20"/>
      <c r="H8" s="20"/>
      <c r="I8" s="99"/>
      <c r="J8" s="99"/>
      <c r="K8" s="99"/>
      <c r="L8" s="99"/>
      <c r="M8" s="99"/>
      <c r="N8" s="20" t="s">
        <v>132</v>
      </c>
      <c r="O8" s="20" t="s">
        <v>23</v>
      </c>
      <c r="P8" s="166"/>
      <c r="Q8" s="21">
        <v>0.15</v>
      </c>
      <c r="R8" s="19">
        <v>1058.82</v>
      </c>
      <c r="S8" s="19">
        <v>1058.82</v>
      </c>
      <c r="T8" s="103"/>
    </row>
    <row r="9" spans="1:20" ht="67.900000000000006" customHeight="1" thickBot="1" x14ac:dyDescent="0.3">
      <c r="A9" s="108"/>
      <c r="B9" s="99"/>
      <c r="C9" s="99"/>
      <c r="D9" s="99"/>
      <c r="E9" s="20"/>
      <c r="F9" s="20"/>
      <c r="G9" s="20"/>
      <c r="H9" s="20"/>
      <c r="I9" s="99"/>
      <c r="J9" s="99"/>
      <c r="K9" s="99"/>
      <c r="L9" s="99"/>
      <c r="M9" s="99"/>
      <c r="N9" s="20" t="s">
        <v>133</v>
      </c>
      <c r="O9" s="20" t="s">
        <v>54</v>
      </c>
      <c r="P9" s="103" t="s">
        <v>71</v>
      </c>
      <c r="Q9" s="21">
        <v>0.3</v>
      </c>
      <c r="R9" s="19">
        <v>5176.47</v>
      </c>
      <c r="S9" s="19">
        <v>5176.47</v>
      </c>
      <c r="T9" s="103"/>
    </row>
    <row r="10" spans="1:20" ht="91.9" customHeight="1" thickBot="1" x14ac:dyDescent="0.3">
      <c r="A10" s="108"/>
      <c r="B10" s="99"/>
      <c r="C10" s="99"/>
      <c r="D10" s="99"/>
      <c r="E10" s="20"/>
      <c r="F10" s="20"/>
      <c r="G10" s="20"/>
      <c r="H10" s="20"/>
      <c r="I10" s="99"/>
      <c r="J10" s="99"/>
      <c r="K10" s="99"/>
      <c r="L10" s="99"/>
      <c r="M10" s="99"/>
      <c r="N10" s="20" t="s">
        <v>129</v>
      </c>
      <c r="O10" s="20" t="s">
        <v>54</v>
      </c>
      <c r="P10" s="103"/>
      <c r="Q10" s="21">
        <v>0.7</v>
      </c>
      <c r="R10" s="19">
        <v>12078.43</v>
      </c>
      <c r="S10" s="19">
        <v>12078.43</v>
      </c>
      <c r="T10" s="103"/>
    </row>
    <row r="11" spans="1:20" ht="60.75" thickBot="1" x14ac:dyDescent="0.3">
      <c r="A11" s="108"/>
      <c r="B11" s="99"/>
      <c r="C11" s="99"/>
      <c r="D11" s="99"/>
      <c r="E11" s="20"/>
      <c r="F11" s="20"/>
      <c r="G11" s="20"/>
      <c r="H11" s="20"/>
      <c r="I11" s="99"/>
      <c r="J11" s="99"/>
      <c r="K11" s="99"/>
      <c r="L11" s="99"/>
      <c r="M11" s="99"/>
      <c r="N11" s="20"/>
      <c r="O11" s="20"/>
      <c r="P11" s="22" t="s">
        <v>72</v>
      </c>
      <c r="Q11" s="21"/>
      <c r="R11" s="19"/>
      <c r="S11" s="19"/>
      <c r="T11" s="103"/>
    </row>
    <row r="12" spans="1:20" ht="109.9" customHeight="1" thickBot="1" x14ac:dyDescent="0.3">
      <c r="A12" s="108"/>
      <c r="B12" s="99"/>
      <c r="C12" s="99"/>
      <c r="D12" s="99"/>
      <c r="E12" s="20"/>
      <c r="F12" s="20"/>
      <c r="G12" s="20"/>
      <c r="H12" s="20"/>
      <c r="I12" s="99"/>
      <c r="J12" s="99"/>
      <c r="K12" s="99"/>
      <c r="L12" s="99"/>
      <c r="M12" s="99"/>
      <c r="N12" s="20" t="s">
        <v>137</v>
      </c>
      <c r="O12" s="20" t="s">
        <v>26</v>
      </c>
      <c r="P12" s="103" t="s">
        <v>73</v>
      </c>
      <c r="Q12" s="21">
        <v>0.8</v>
      </c>
      <c r="R12" s="19">
        <v>9035.2999999999993</v>
      </c>
      <c r="S12" s="19">
        <v>9035.2999999999993</v>
      </c>
      <c r="T12" s="103"/>
    </row>
    <row r="13" spans="1:20" ht="114" customHeight="1" thickBot="1" x14ac:dyDescent="0.3">
      <c r="A13" s="108"/>
      <c r="B13" s="99"/>
      <c r="C13" s="99"/>
      <c r="D13" s="99"/>
      <c r="E13" s="20"/>
      <c r="F13" s="20"/>
      <c r="G13" s="20"/>
      <c r="H13" s="20"/>
      <c r="I13" s="99"/>
      <c r="J13" s="99"/>
      <c r="K13" s="99"/>
      <c r="L13" s="99"/>
      <c r="M13" s="99"/>
      <c r="N13" s="20" t="s">
        <v>137</v>
      </c>
      <c r="O13" s="20" t="s">
        <v>26</v>
      </c>
      <c r="P13" s="103"/>
      <c r="Q13" s="21">
        <v>0.06</v>
      </c>
      <c r="R13" s="19">
        <v>677.65</v>
      </c>
      <c r="S13" s="19">
        <v>677.65</v>
      </c>
      <c r="T13" s="103"/>
    </row>
    <row r="14" spans="1:20" ht="106.9" customHeight="1" thickBot="1" x14ac:dyDescent="0.3">
      <c r="A14" s="108"/>
      <c r="B14" s="99"/>
      <c r="C14" s="99"/>
      <c r="D14" s="99"/>
      <c r="E14" s="20"/>
      <c r="F14" s="20"/>
      <c r="G14" s="20"/>
      <c r="H14" s="20"/>
      <c r="I14" s="99"/>
      <c r="J14" s="99"/>
      <c r="K14" s="99"/>
      <c r="L14" s="99"/>
      <c r="M14" s="99"/>
      <c r="N14" s="20" t="s">
        <v>136</v>
      </c>
      <c r="O14" s="20" t="s">
        <v>26</v>
      </c>
      <c r="P14" s="103"/>
      <c r="Q14" s="21">
        <v>0.14000000000000001</v>
      </c>
      <c r="R14" s="19">
        <v>1581.17</v>
      </c>
      <c r="S14" s="19">
        <v>1581.17</v>
      </c>
      <c r="T14" s="103"/>
    </row>
    <row r="15" spans="1:20" ht="108" customHeight="1" thickBot="1" x14ac:dyDescent="0.3">
      <c r="A15" s="108"/>
      <c r="B15" s="99"/>
      <c r="C15" s="99"/>
      <c r="D15" s="99"/>
      <c r="E15" s="20"/>
      <c r="F15" s="20"/>
      <c r="G15" s="20"/>
      <c r="H15" s="20"/>
      <c r="I15" s="99"/>
      <c r="J15" s="99"/>
      <c r="K15" s="99"/>
      <c r="L15" s="99"/>
      <c r="M15" s="99"/>
      <c r="N15" s="20" t="s">
        <v>137</v>
      </c>
      <c r="O15" s="20" t="s">
        <v>35</v>
      </c>
      <c r="P15" s="103" t="s">
        <v>74</v>
      </c>
      <c r="Q15" s="81">
        <v>0.18</v>
      </c>
      <c r="R15" s="19">
        <v>2964.71</v>
      </c>
      <c r="S15" s="19">
        <v>2964.71</v>
      </c>
      <c r="T15" s="103"/>
    </row>
    <row r="16" spans="1:20" ht="94.15" customHeight="1" thickBot="1" x14ac:dyDescent="0.3">
      <c r="A16" s="108"/>
      <c r="B16" s="99"/>
      <c r="C16" s="99"/>
      <c r="D16" s="99"/>
      <c r="E16" s="20"/>
      <c r="F16" s="20"/>
      <c r="G16" s="20"/>
      <c r="H16" s="20"/>
      <c r="I16" s="99"/>
      <c r="J16" s="99"/>
      <c r="K16" s="99"/>
      <c r="L16" s="99"/>
      <c r="M16" s="99"/>
      <c r="N16" s="20" t="s">
        <v>137</v>
      </c>
      <c r="O16" s="20" t="s">
        <v>35</v>
      </c>
      <c r="P16" s="103"/>
      <c r="Q16" s="81">
        <v>3.04E-2</v>
      </c>
      <c r="R16" s="19">
        <v>500</v>
      </c>
      <c r="S16" s="19">
        <v>500</v>
      </c>
      <c r="T16" s="103"/>
    </row>
    <row r="17" spans="1:20" ht="103.15" customHeight="1" thickBot="1" x14ac:dyDescent="0.3">
      <c r="A17" s="108"/>
      <c r="B17" s="99"/>
      <c r="C17" s="99"/>
      <c r="D17" s="99"/>
      <c r="E17" s="20"/>
      <c r="F17" s="20"/>
      <c r="G17" s="20"/>
      <c r="H17" s="20"/>
      <c r="I17" s="99"/>
      <c r="J17" s="99"/>
      <c r="K17" s="99"/>
      <c r="L17" s="99"/>
      <c r="M17" s="99"/>
      <c r="N17" s="20" t="s">
        <v>136</v>
      </c>
      <c r="O17" s="20" t="s">
        <v>35</v>
      </c>
      <c r="P17" s="103"/>
      <c r="Q17" s="81">
        <v>3.04E-2</v>
      </c>
      <c r="R17" s="19">
        <v>500</v>
      </c>
      <c r="S17" s="19">
        <v>500</v>
      </c>
      <c r="T17" s="103"/>
    </row>
    <row r="18" spans="1:20" ht="84" customHeight="1" thickBot="1" x14ac:dyDescent="0.3">
      <c r="A18" s="108"/>
      <c r="B18" s="99"/>
      <c r="C18" s="99"/>
      <c r="D18" s="99"/>
      <c r="E18" s="20"/>
      <c r="F18" s="20"/>
      <c r="G18" s="20"/>
      <c r="H18" s="20"/>
      <c r="I18" s="99"/>
      <c r="J18" s="99"/>
      <c r="K18" s="99"/>
      <c r="L18" s="99"/>
      <c r="M18" s="99"/>
      <c r="N18" s="20" t="s">
        <v>137</v>
      </c>
      <c r="O18" s="20" t="s">
        <v>35</v>
      </c>
      <c r="P18" s="103"/>
      <c r="Q18" s="81">
        <v>0.52039999999999997</v>
      </c>
      <c r="R18" s="19">
        <v>8570.59</v>
      </c>
      <c r="S18" s="19">
        <v>8570.59</v>
      </c>
      <c r="T18" s="103"/>
    </row>
    <row r="19" spans="1:20" ht="110.45" customHeight="1" thickBot="1" x14ac:dyDescent="0.3">
      <c r="A19" s="108"/>
      <c r="B19" s="99"/>
      <c r="C19" s="99"/>
      <c r="D19" s="99"/>
      <c r="E19" s="20"/>
      <c r="F19" s="20"/>
      <c r="G19" s="20"/>
      <c r="H19" s="20"/>
      <c r="I19" s="99"/>
      <c r="J19" s="99"/>
      <c r="K19" s="99"/>
      <c r="L19" s="99"/>
      <c r="M19" s="99"/>
      <c r="N19" s="20" t="s">
        <v>137</v>
      </c>
      <c r="O19" s="20" t="s">
        <v>35</v>
      </c>
      <c r="P19" s="103"/>
      <c r="Q19" s="81">
        <v>7.4999999999999997E-2</v>
      </c>
      <c r="R19" s="19">
        <v>1235.29</v>
      </c>
      <c r="S19" s="19">
        <v>1235.29</v>
      </c>
      <c r="T19" s="103"/>
    </row>
    <row r="20" spans="1:20" ht="114" customHeight="1" thickBot="1" x14ac:dyDescent="0.3">
      <c r="A20" s="108"/>
      <c r="B20" s="99"/>
      <c r="C20" s="99"/>
      <c r="D20" s="99"/>
      <c r="E20" s="20"/>
      <c r="F20" s="20"/>
      <c r="G20" s="20"/>
      <c r="H20" s="20"/>
      <c r="I20" s="99"/>
      <c r="J20" s="99"/>
      <c r="K20" s="99"/>
      <c r="L20" s="99"/>
      <c r="M20" s="99"/>
      <c r="N20" s="20" t="s">
        <v>137</v>
      </c>
      <c r="O20" s="20" t="s">
        <v>35</v>
      </c>
      <c r="P20" s="103"/>
      <c r="Q20" s="81">
        <v>1.21E-2</v>
      </c>
      <c r="R20" s="19">
        <v>200</v>
      </c>
      <c r="S20" s="19">
        <v>200</v>
      </c>
      <c r="T20" s="103"/>
    </row>
    <row r="21" spans="1:20" ht="78" customHeight="1" thickBot="1" x14ac:dyDescent="0.3">
      <c r="A21" s="108"/>
      <c r="B21" s="99"/>
      <c r="C21" s="99"/>
      <c r="D21" s="99"/>
      <c r="E21" s="20"/>
      <c r="F21" s="20"/>
      <c r="G21" s="20"/>
      <c r="H21" s="20"/>
      <c r="I21" s="99"/>
      <c r="J21" s="99"/>
      <c r="K21" s="99"/>
      <c r="L21" s="99"/>
      <c r="M21" s="99"/>
      <c r="N21" s="20" t="s">
        <v>136</v>
      </c>
      <c r="O21" s="20" t="s">
        <v>35</v>
      </c>
      <c r="P21" s="103"/>
      <c r="Q21" s="81">
        <v>1.8200000000000001E-2</v>
      </c>
      <c r="R21" s="19">
        <v>300</v>
      </c>
      <c r="S21" s="19">
        <v>300</v>
      </c>
      <c r="T21" s="103"/>
    </row>
    <row r="22" spans="1:20" ht="99" customHeight="1" thickBot="1" x14ac:dyDescent="0.3">
      <c r="A22" s="108"/>
      <c r="B22" s="99"/>
      <c r="C22" s="99"/>
      <c r="D22" s="99"/>
      <c r="E22" s="20"/>
      <c r="F22" s="20"/>
      <c r="G22" s="20"/>
      <c r="H22" s="20"/>
      <c r="I22" s="99"/>
      <c r="J22" s="99"/>
      <c r="K22" s="99"/>
      <c r="L22" s="99"/>
      <c r="M22" s="99"/>
      <c r="N22" s="20" t="s">
        <v>146</v>
      </c>
      <c r="O22" s="20" t="s">
        <v>35</v>
      </c>
      <c r="P22" s="103"/>
      <c r="Q22" s="81">
        <v>1.21E-2</v>
      </c>
      <c r="R22" s="19">
        <v>200</v>
      </c>
      <c r="S22" s="19">
        <v>200</v>
      </c>
      <c r="T22" s="103"/>
    </row>
    <row r="23" spans="1:20" ht="97.15" customHeight="1" thickBot="1" x14ac:dyDescent="0.3">
      <c r="A23" s="108"/>
      <c r="B23" s="99"/>
      <c r="C23" s="99"/>
      <c r="D23" s="99"/>
      <c r="E23" s="20"/>
      <c r="F23" s="20"/>
      <c r="G23" s="20"/>
      <c r="H23" s="20"/>
      <c r="I23" s="99"/>
      <c r="J23" s="99"/>
      <c r="K23" s="99"/>
      <c r="L23" s="99"/>
      <c r="M23" s="99"/>
      <c r="N23" s="20" t="s">
        <v>146</v>
      </c>
      <c r="O23" s="20" t="s">
        <v>35</v>
      </c>
      <c r="P23" s="103"/>
      <c r="Q23" s="81">
        <v>1.21E-2</v>
      </c>
      <c r="R23" s="19">
        <v>200</v>
      </c>
      <c r="S23" s="19">
        <v>200</v>
      </c>
      <c r="T23" s="103"/>
    </row>
    <row r="24" spans="1:20" ht="104.45" customHeight="1" thickBot="1" x14ac:dyDescent="0.3">
      <c r="A24" s="108"/>
      <c r="B24" s="99"/>
      <c r="C24" s="99"/>
      <c r="D24" s="99"/>
      <c r="E24" s="20"/>
      <c r="F24" s="20"/>
      <c r="G24" s="20"/>
      <c r="H24" s="20"/>
      <c r="I24" s="99"/>
      <c r="J24" s="99"/>
      <c r="K24" s="99"/>
      <c r="L24" s="99"/>
      <c r="M24" s="99"/>
      <c r="N24" s="20" t="s">
        <v>129</v>
      </c>
      <c r="O24" s="20" t="s">
        <v>35</v>
      </c>
      <c r="P24" s="103"/>
      <c r="Q24" s="81">
        <v>3.04E-2</v>
      </c>
      <c r="R24" s="19">
        <v>500</v>
      </c>
      <c r="S24" s="19">
        <v>500</v>
      </c>
      <c r="T24" s="103"/>
    </row>
    <row r="25" spans="1:20" ht="122.45" customHeight="1" thickBot="1" x14ac:dyDescent="0.3">
      <c r="A25" s="108"/>
      <c r="B25" s="99"/>
      <c r="C25" s="99"/>
      <c r="D25" s="99"/>
      <c r="E25" s="20"/>
      <c r="F25" s="20"/>
      <c r="G25" s="20"/>
      <c r="H25" s="20"/>
      <c r="I25" s="99"/>
      <c r="J25" s="99"/>
      <c r="K25" s="99"/>
      <c r="L25" s="99"/>
      <c r="M25" s="99"/>
      <c r="N25" s="20" t="s">
        <v>136</v>
      </c>
      <c r="O25" s="20" t="s">
        <v>35</v>
      </c>
      <c r="P25" s="103"/>
      <c r="Q25" s="81">
        <v>1.8200000000000001E-2</v>
      </c>
      <c r="R25" s="19">
        <v>300</v>
      </c>
      <c r="S25" s="19">
        <v>300</v>
      </c>
      <c r="T25" s="103"/>
    </row>
    <row r="26" spans="1:20" ht="119.45" customHeight="1" thickBot="1" x14ac:dyDescent="0.3">
      <c r="A26" s="108"/>
      <c r="B26" s="99"/>
      <c r="C26" s="99"/>
      <c r="D26" s="99"/>
      <c r="E26" s="20"/>
      <c r="F26" s="20"/>
      <c r="G26" s="20"/>
      <c r="H26" s="20"/>
      <c r="I26" s="99"/>
      <c r="J26" s="99"/>
      <c r="K26" s="99"/>
      <c r="L26" s="99"/>
      <c r="M26" s="99"/>
      <c r="N26" s="20" t="s">
        <v>133</v>
      </c>
      <c r="O26" s="20" t="s">
        <v>35</v>
      </c>
      <c r="P26" s="103"/>
      <c r="Q26" s="81">
        <v>3.04E-2</v>
      </c>
      <c r="R26" s="19">
        <v>500</v>
      </c>
      <c r="S26" s="19">
        <v>500</v>
      </c>
      <c r="T26" s="103"/>
    </row>
    <row r="27" spans="1:20" ht="116.45" customHeight="1" thickBot="1" x14ac:dyDescent="0.3">
      <c r="A27" s="108"/>
      <c r="B27" s="99"/>
      <c r="C27" s="99"/>
      <c r="D27" s="99"/>
      <c r="E27" s="20"/>
      <c r="F27" s="20"/>
      <c r="G27" s="20"/>
      <c r="H27" s="20"/>
      <c r="I27" s="99"/>
      <c r="J27" s="99"/>
      <c r="K27" s="99"/>
      <c r="L27" s="99"/>
      <c r="M27" s="99"/>
      <c r="N27" s="20" t="s">
        <v>136</v>
      </c>
      <c r="O27" s="20" t="s">
        <v>35</v>
      </c>
      <c r="P27" s="103"/>
      <c r="Q27" s="81">
        <v>3.04E-2</v>
      </c>
      <c r="R27" s="19">
        <v>500</v>
      </c>
      <c r="S27" s="19">
        <v>500</v>
      </c>
      <c r="T27" s="103"/>
    </row>
    <row r="28" spans="1:20" ht="83.45" customHeight="1" thickBot="1" x14ac:dyDescent="0.3">
      <c r="A28" s="108"/>
      <c r="B28" s="99" t="s">
        <v>79</v>
      </c>
      <c r="C28" s="99" t="s">
        <v>20</v>
      </c>
      <c r="D28" s="99"/>
      <c r="E28" s="99"/>
      <c r="F28" s="99"/>
      <c r="G28" s="99"/>
      <c r="H28" s="99"/>
      <c r="I28" s="100">
        <v>44020.79</v>
      </c>
      <c r="J28" s="100">
        <v>35216.629999999997</v>
      </c>
      <c r="K28" s="100">
        <v>8804.16</v>
      </c>
      <c r="L28" s="99"/>
      <c r="M28" s="99"/>
      <c r="N28" s="20" t="s">
        <v>133</v>
      </c>
      <c r="O28" s="20" t="s">
        <v>25</v>
      </c>
      <c r="P28" s="94" t="s">
        <v>80</v>
      </c>
      <c r="Q28" s="81">
        <v>1</v>
      </c>
      <c r="R28" s="19">
        <v>3697.75</v>
      </c>
      <c r="S28" s="19">
        <v>3697.75</v>
      </c>
      <c r="T28" s="102">
        <f>SUM(R28:S42)</f>
        <v>30779.339999999997</v>
      </c>
    </row>
    <row r="29" spans="1:20" ht="81.599999999999994" customHeight="1" thickBot="1" x14ac:dyDescent="0.3">
      <c r="A29" s="108"/>
      <c r="B29" s="99"/>
      <c r="C29" s="99"/>
      <c r="D29" s="99"/>
      <c r="E29" s="99"/>
      <c r="F29" s="99"/>
      <c r="G29" s="99"/>
      <c r="H29" s="99"/>
      <c r="I29" s="99"/>
      <c r="J29" s="99"/>
      <c r="K29" s="99"/>
      <c r="L29" s="99"/>
      <c r="M29" s="99"/>
      <c r="N29" s="20" t="s">
        <v>136</v>
      </c>
      <c r="O29" s="20" t="s">
        <v>23</v>
      </c>
      <c r="P29" s="103" t="s">
        <v>81</v>
      </c>
      <c r="Q29" s="81">
        <v>0.5</v>
      </c>
      <c r="R29" s="19">
        <v>792.37</v>
      </c>
      <c r="S29" s="19">
        <v>792.37</v>
      </c>
      <c r="T29" s="103"/>
    </row>
    <row r="30" spans="1:20" ht="65.45" customHeight="1" thickBot="1" x14ac:dyDescent="0.3">
      <c r="A30" s="108"/>
      <c r="B30" s="99"/>
      <c r="C30" s="99"/>
      <c r="D30" s="99"/>
      <c r="E30" s="99"/>
      <c r="F30" s="99"/>
      <c r="G30" s="99"/>
      <c r="H30" s="99"/>
      <c r="I30" s="99"/>
      <c r="J30" s="99"/>
      <c r="K30" s="99"/>
      <c r="L30" s="99"/>
      <c r="M30" s="99"/>
      <c r="N30" s="20" t="s">
        <v>133</v>
      </c>
      <c r="O30" s="20" t="s">
        <v>23</v>
      </c>
      <c r="P30" s="103"/>
      <c r="Q30" s="81">
        <v>0.35</v>
      </c>
      <c r="R30" s="19">
        <v>554.66</v>
      </c>
      <c r="S30" s="19">
        <v>554.66</v>
      </c>
      <c r="T30" s="103"/>
    </row>
    <row r="31" spans="1:20" ht="73.150000000000006" customHeight="1" thickBot="1" x14ac:dyDescent="0.3">
      <c r="A31" s="108"/>
      <c r="B31" s="99"/>
      <c r="C31" s="99"/>
      <c r="D31" s="99"/>
      <c r="E31" s="99"/>
      <c r="F31" s="99"/>
      <c r="G31" s="99"/>
      <c r="H31" s="99"/>
      <c r="I31" s="99"/>
      <c r="J31" s="99"/>
      <c r="K31" s="99"/>
      <c r="L31" s="99"/>
      <c r="M31" s="99"/>
      <c r="N31" s="20" t="s">
        <v>133</v>
      </c>
      <c r="O31" s="20" t="s">
        <v>23</v>
      </c>
      <c r="P31" s="103"/>
      <c r="Q31" s="81">
        <v>0.15</v>
      </c>
      <c r="R31" s="19">
        <v>237.71</v>
      </c>
      <c r="S31" s="19">
        <v>237.71</v>
      </c>
      <c r="T31" s="103"/>
    </row>
    <row r="32" spans="1:20" ht="78" customHeight="1" thickBot="1" x14ac:dyDescent="0.3">
      <c r="A32" s="108"/>
      <c r="B32" s="99"/>
      <c r="C32" s="99"/>
      <c r="D32" s="99"/>
      <c r="E32" s="99"/>
      <c r="F32" s="99"/>
      <c r="G32" s="99"/>
      <c r="H32" s="99"/>
      <c r="I32" s="99"/>
      <c r="J32" s="99"/>
      <c r="K32" s="99"/>
      <c r="L32" s="99"/>
      <c r="M32" s="99"/>
      <c r="N32" s="20" t="s">
        <v>133</v>
      </c>
      <c r="O32" s="20" t="s">
        <v>54</v>
      </c>
      <c r="P32" s="103" t="s">
        <v>82</v>
      </c>
      <c r="Q32" s="81">
        <v>0.3</v>
      </c>
      <c r="R32" s="19">
        <v>1162.1500000000001</v>
      </c>
      <c r="S32" s="19">
        <v>1162.1500000000001</v>
      </c>
      <c r="T32" s="103"/>
    </row>
    <row r="33" spans="1:20" ht="120" customHeight="1" thickBot="1" x14ac:dyDescent="0.3">
      <c r="A33" s="108"/>
      <c r="B33" s="99"/>
      <c r="C33" s="99"/>
      <c r="D33" s="99"/>
      <c r="E33" s="99"/>
      <c r="F33" s="99"/>
      <c r="G33" s="99"/>
      <c r="H33" s="99"/>
      <c r="I33" s="99"/>
      <c r="J33" s="99"/>
      <c r="K33" s="99"/>
      <c r="L33" s="99"/>
      <c r="M33" s="99"/>
      <c r="N33" s="20" t="s">
        <v>136</v>
      </c>
      <c r="O33" s="20" t="s">
        <v>54</v>
      </c>
      <c r="P33" s="103"/>
      <c r="Q33" s="81">
        <v>0.7</v>
      </c>
      <c r="R33" s="19">
        <v>2711.68</v>
      </c>
      <c r="S33" s="19">
        <v>2711.68</v>
      </c>
      <c r="T33" s="103"/>
    </row>
    <row r="34" spans="1:20" ht="117" customHeight="1" thickBot="1" x14ac:dyDescent="0.3">
      <c r="A34" s="108"/>
      <c r="B34" s="99"/>
      <c r="C34" s="99"/>
      <c r="D34" s="99"/>
      <c r="E34" s="99"/>
      <c r="F34" s="99"/>
      <c r="G34" s="99"/>
      <c r="H34" s="99"/>
      <c r="I34" s="99"/>
      <c r="J34" s="99"/>
      <c r="K34" s="99"/>
      <c r="L34" s="99"/>
      <c r="M34" s="99"/>
      <c r="N34" s="20"/>
      <c r="O34" s="20"/>
      <c r="P34" s="22" t="s">
        <v>83</v>
      </c>
      <c r="Q34" s="81"/>
      <c r="R34" s="19"/>
      <c r="S34" s="19"/>
      <c r="T34" s="103"/>
    </row>
    <row r="35" spans="1:20" ht="131.44999999999999" customHeight="1" thickBot="1" x14ac:dyDescent="0.3">
      <c r="A35" s="108"/>
      <c r="B35" s="99"/>
      <c r="C35" s="99"/>
      <c r="D35" s="99"/>
      <c r="E35" s="99"/>
      <c r="F35" s="99"/>
      <c r="G35" s="99"/>
      <c r="H35" s="99"/>
      <c r="I35" s="99"/>
      <c r="J35" s="99"/>
      <c r="K35" s="99"/>
      <c r="L35" s="99"/>
      <c r="M35" s="99"/>
      <c r="N35" s="20" t="s">
        <v>133</v>
      </c>
      <c r="O35" s="20" t="s">
        <v>26</v>
      </c>
      <c r="P35" s="103" t="s">
        <v>84</v>
      </c>
      <c r="Q35" s="81">
        <v>0.8</v>
      </c>
      <c r="R35" s="19">
        <v>2028.48</v>
      </c>
      <c r="S35" s="19">
        <v>2028.48</v>
      </c>
      <c r="T35" s="103"/>
    </row>
    <row r="36" spans="1:20" ht="157.9" customHeight="1" thickBot="1" x14ac:dyDescent="0.3">
      <c r="A36" s="108"/>
      <c r="B36" s="99"/>
      <c r="C36" s="99"/>
      <c r="D36" s="99"/>
      <c r="E36" s="99"/>
      <c r="F36" s="99"/>
      <c r="G36" s="99"/>
      <c r="H36" s="99"/>
      <c r="I36" s="99"/>
      <c r="J36" s="99"/>
      <c r="K36" s="99"/>
      <c r="L36" s="99"/>
      <c r="M36" s="99"/>
      <c r="N36" s="20" t="s">
        <v>133</v>
      </c>
      <c r="O36" s="20" t="s">
        <v>26</v>
      </c>
      <c r="P36" s="103"/>
      <c r="Q36" s="81">
        <v>0.06</v>
      </c>
      <c r="R36" s="19">
        <v>152.13999999999999</v>
      </c>
      <c r="S36" s="19">
        <v>152.13999999999999</v>
      </c>
      <c r="T36" s="103"/>
    </row>
    <row r="37" spans="1:20" ht="112.9" customHeight="1" thickBot="1" x14ac:dyDescent="0.3">
      <c r="A37" s="108"/>
      <c r="B37" s="99"/>
      <c r="C37" s="99"/>
      <c r="D37" s="99"/>
      <c r="E37" s="99"/>
      <c r="F37" s="99"/>
      <c r="G37" s="99"/>
      <c r="H37" s="99"/>
      <c r="I37" s="99"/>
      <c r="J37" s="99"/>
      <c r="K37" s="99"/>
      <c r="L37" s="99"/>
      <c r="M37" s="99"/>
      <c r="N37" s="20" t="s">
        <v>136</v>
      </c>
      <c r="O37" s="20" t="s">
        <v>26</v>
      </c>
      <c r="P37" s="103"/>
      <c r="Q37" s="81">
        <v>0.14000000000000001</v>
      </c>
      <c r="R37" s="19">
        <v>354.98</v>
      </c>
      <c r="S37" s="19">
        <v>354.98</v>
      </c>
      <c r="T37" s="103"/>
    </row>
    <row r="38" spans="1:20" ht="141" customHeight="1" thickBot="1" x14ac:dyDescent="0.3">
      <c r="A38" s="108"/>
      <c r="B38" s="99"/>
      <c r="C38" s="99"/>
      <c r="D38" s="99"/>
      <c r="E38" s="99"/>
      <c r="F38" s="99"/>
      <c r="G38" s="99"/>
      <c r="H38" s="99"/>
      <c r="I38" s="99"/>
      <c r="J38" s="99"/>
      <c r="K38" s="99"/>
      <c r="L38" s="99"/>
      <c r="M38" s="99"/>
      <c r="N38" s="20" t="s">
        <v>133</v>
      </c>
      <c r="O38" s="20" t="s">
        <v>35</v>
      </c>
      <c r="P38" s="103" t="s">
        <v>85</v>
      </c>
      <c r="Q38" s="81">
        <v>0.39219999999999999</v>
      </c>
      <c r="R38" s="19">
        <v>1450.25</v>
      </c>
      <c r="S38" s="19">
        <v>1450.25</v>
      </c>
      <c r="T38" s="103"/>
    </row>
    <row r="39" spans="1:20" ht="130.9" customHeight="1" thickBot="1" x14ac:dyDescent="0.3">
      <c r="A39" s="108"/>
      <c r="B39" s="99"/>
      <c r="C39" s="99"/>
      <c r="D39" s="99"/>
      <c r="E39" s="99"/>
      <c r="F39" s="99"/>
      <c r="G39" s="99"/>
      <c r="H39" s="99"/>
      <c r="I39" s="99"/>
      <c r="J39" s="99"/>
      <c r="K39" s="99"/>
      <c r="L39" s="99"/>
      <c r="M39" s="99"/>
      <c r="N39" s="20" t="s">
        <v>133</v>
      </c>
      <c r="O39" s="20" t="s">
        <v>35</v>
      </c>
      <c r="P39" s="103"/>
      <c r="Q39" s="81">
        <v>8.5900000000000004E-2</v>
      </c>
      <c r="R39" s="19">
        <v>317.58</v>
      </c>
      <c r="S39" s="19">
        <v>317.58</v>
      </c>
      <c r="T39" s="103"/>
    </row>
    <row r="40" spans="1:20" ht="112.9" customHeight="1" thickBot="1" x14ac:dyDescent="0.3">
      <c r="A40" s="108"/>
      <c r="B40" s="99"/>
      <c r="C40" s="99"/>
      <c r="D40" s="99"/>
      <c r="E40" s="99"/>
      <c r="F40" s="99"/>
      <c r="G40" s="99"/>
      <c r="H40" s="99"/>
      <c r="I40" s="99"/>
      <c r="J40" s="99"/>
      <c r="K40" s="99"/>
      <c r="L40" s="99"/>
      <c r="M40" s="99"/>
      <c r="N40" s="20" t="s">
        <v>133</v>
      </c>
      <c r="O40" s="20" t="s">
        <v>35</v>
      </c>
      <c r="P40" s="103"/>
      <c r="Q40" s="81">
        <v>0.38669999999999999</v>
      </c>
      <c r="R40" s="19">
        <v>1429.92</v>
      </c>
      <c r="S40" s="19">
        <v>1429.92</v>
      </c>
      <c r="T40" s="103"/>
    </row>
    <row r="41" spans="1:20" ht="127.15" customHeight="1" thickBot="1" x14ac:dyDescent="0.3">
      <c r="A41" s="108"/>
      <c r="B41" s="99"/>
      <c r="C41" s="99"/>
      <c r="D41" s="99"/>
      <c r="E41" s="99"/>
      <c r="F41" s="99"/>
      <c r="G41" s="99"/>
      <c r="H41" s="99"/>
      <c r="I41" s="99"/>
      <c r="J41" s="99"/>
      <c r="K41" s="99"/>
      <c r="L41" s="99"/>
      <c r="M41" s="99"/>
      <c r="N41" s="20" t="s">
        <v>133</v>
      </c>
      <c r="O41" s="20" t="s">
        <v>35</v>
      </c>
      <c r="P41" s="103"/>
      <c r="Q41" s="81">
        <v>5.4100000000000002E-2</v>
      </c>
      <c r="R41" s="19">
        <v>200</v>
      </c>
      <c r="S41" s="19">
        <v>200</v>
      </c>
      <c r="T41" s="103"/>
    </row>
    <row r="42" spans="1:20" ht="132" customHeight="1" thickBot="1" x14ac:dyDescent="0.3">
      <c r="A42" s="109"/>
      <c r="B42" s="99"/>
      <c r="C42" s="99"/>
      <c r="D42" s="99"/>
      <c r="E42" s="99"/>
      <c r="F42" s="99"/>
      <c r="G42" s="99"/>
      <c r="H42" s="99"/>
      <c r="I42" s="99"/>
      <c r="J42" s="99"/>
      <c r="K42" s="99"/>
      <c r="L42" s="99"/>
      <c r="M42" s="99"/>
      <c r="N42" s="20" t="s">
        <v>136</v>
      </c>
      <c r="O42" s="20" t="s">
        <v>35</v>
      </c>
      <c r="P42" s="103"/>
      <c r="Q42" s="81">
        <v>8.1100000000000005E-2</v>
      </c>
      <c r="R42" s="19">
        <v>300</v>
      </c>
      <c r="S42" s="19">
        <v>300</v>
      </c>
      <c r="T42" s="103"/>
    </row>
    <row r="43" spans="1:20" x14ac:dyDescent="0.25">
      <c r="J43" s="23"/>
      <c r="T43" s="30"/>
    </row>
    <row r="44" spans="1:20" x14ac:dyDescent="0.25">
      <c r="J44" s="23"/>
      <c r="T44" s="32">
        <f>SUM(T5:T42)</f>
        <v>167877.36</v>
      </c>
    </row>
    <row r="45" spans="1:20" ht="15.75" thickBot="1" x14ac:dyDescent="0.3">
      <c r="J45" s="23"/>
      <c r="T45" s="33"/>
    </row>
    <row r="46" spans="1:20" x14ac:dyDescent="0.25">
      <c r="J46" s="23"/>
    </row>
    <row r="47" spans="1:20" x14ac:dyDescent="0.25">
      <c r="J47" s="23"/>
    </row>
    <row r="48" spans="1:20" x14ac:dyDescent="0.25">
      <c r="J48" s="23"/>
    </row>
    <row r="49" spans="10:10" x14ac:dyDescent="0.25">
      <c r="J49" s="23"/>
    </row>
    <row r="50" spans="10:10" x14ac:dyDescent="0.25">
      <c r="J50" s="23"/>
    </row>
    <row r="51" spans="10:10" x14ac:dyDescent="0.25">
      <c r="J51" s="23"/>
    </row>
    <row r="52" spans="10:10" x14ac:dyDescent="0.25">
      <c r="J52" s="23"/>
    </row>
    <row r="53" spans="10:10" x14ac:dyDescent="0.25">
      <c r="J53" s="23"/>
    </row>
    <row r="54" spans="10:10" x14ac:dyDescent="0.25">
      <c r="J54" s="23"/>
    </row>
    <row r="55" spans="10:10" x14ac:dyDescent="0.25">
      <c r="J55" s="23"/>
    </row>
    <row r="56" spans="10:10" x14ac:dyDescent="0.25">
      <c r="J56" s="23"/>
    </row>
    <row r="57" spans="10:10" x14ac:dyDescent="0.25">
      <c r="J57" s="23"/>
    </row>
    <row r="58" spans="10:10" x14ac:dyDescent="0.25">
      <c r="J58" s="23"/>
    </row>
    <row r="59" spans="10:10" x14ac:dyDescent="0.25">
      <c r="J59" s="23"/>
    </row>
    <row r="60" spans="10:10" x14ac:dyDescent="0.25">
      <c r="J60" s="23"/>
    </row>
    <row r="61" spans="10:10" x14ac:dyDescent="0.25">
      <c r="J61" s="23"/>
    </row>
    <row r="62" spans="10:10" x14ac:dyDescent="0.25">
      <c r="J62" s="23"/>
    </row>
    <row r="63" spans="10:10" x14ac:dyDescent="0.25">
      <c r="J63" s="23"/>
    </row>
    <row r="64" spans="10:10" x14ac:dyDescent="0.25">
      <c r="J64" s="23"/>
    </row>
    <row r="65" spans="10:10" x14ac:dyDescent="0.25">
      <c r="J65" s="23"/>
    </row>
    <row r="66" spans="10:10" x14ac:dyDescent="0.25">
      <c r="J66" s="23"/>
    </row>
    <row r="67" spans="10:10" x14ac:dyDescent="0.25">
      <c r="J67" s="23"/>
    </row>
    <row r="68" spans="10:10" x14ac:dyDescent="0.25">
      <c r="J68" s="23"/>
    </row>
    <row r="69" spans="10:10" x14ac:dyDescent="0.25">
      <c r="J69" s="23"/>
    </row>
    <row r="70" spans="10:10" x14ac:dyDescent="0.25">
      <c r="J70" s="23"/>
    </row>
    <row r="71" spans="10:10" x14ac:dyDescent="0.25">
      <c r="J71" s="23"/>
    </row>
    <row r="72" spans="10:10" x14ac:dyDescent="0.25">
      <c r="J72" s="23"/>
    </row>
    <row r="73" spans="10:10" x14ac:dyDescent="0.25">
      <c r="J73" s="23"/>
    </row>
    <row r="74" spans="10:10" x14ac:dyDescent="0.25">
      <c r="J74" s="23"/>
    </row>
    <row r="75" spans="10:10" x14ac:dyDescent="0.25">
      <c r="J75" s="23"/>
    </row>
    <row r="76" spans="10:10" x14ac:dyDescent="0.25">
      <c r="J76" s="23"/>
    </row>
    <row r="77" spans="10:10" x14ac:dyDescent="0.25">
      <c r="J77" s="23"/>
    </row>
    <row r="78" spans="10:10" x14ac:dyDescent="0.25">
      <c r="J78" s="23"/>
    </row>
    <row r="79" spans="10:10" x14ac:dyDescent="0.25">
      <c r="J79" s="23"/>
    </row>
    <row r="80" spans="10:10" x14ac:dyDescent="0.25">
      <c r="J80" s="23"/>
    </row>
    <row r="81" spans="10:10" x14ac:dyDescent="0.25">
      <c r="J81" s="23"/>
    </row>
    <row r="82" spans="10:10" x14ac:dyDescent="0.25">
      <c r="J82" s="23"/>
    </row>
    <row r="83" spans="10:10" x14ac:dyDescent="0.25">
      <c r="J83" s="23"/>
    </row>
    <row r="84" spans="10:10" x14ac:dyDescent="0.25">
      <c r="J84" s="23"/>
    </row>
    <row r="85" spans="10:10" x14ac:dyDescent="0.25">
      <c r="J85" s="23"/>
    </row>
    <row r="86" spans="10:10" x14ac:dyDescent="0.25">
      <c r="J86" s="23"/>
    </row>
    <row r="87" spans="10:10" x14ac:dyDescent="0.25">
      <c r="J87" s="23"/>
    </row>
    <row r="88" spans="10:10" x14ac:dyDescent="0.25">
      <c r="J88" s="23"/>
    </row>
    <row r="89" spans="10:10" x14ac:dyDescent="0.25">
      <c r="J89" s="23"/>
    </row>
    <row r="90" spans="10:10" x14ac:dyDescent="0.25">
      <c r="J90" s="23"/>
    </row>
    <row r="91" spans="10:10" x14ac:dyDescent="0.25">
      <c r="J91" s="23"/>
    </row>
    <row r="92" spans="10:10" x14ac:dyDescent="0.25">
      <c r="J92" s="23"/>
    </row>
    <row r="93" spans="10:10" x14ac:dyDescent="0.25">
      <c r="J93" s="23"/>
    </row>
    <row r="94" spans="10:10" x14ac:dyDescent="0.25">
      <c r="J94" s="23"/>
    </row>
    <row r="95" spans="10:10" x14ac:dyDescent="0.25">
      <c r="J95" s="23"/>
    </row>
    <row r="96" spans="10:10" x14ac:dyDescent="0.25">
      <c r="J96" s="23"/>
    </row>
    <row r="97" spans="10:10" x14ac:dyDescent="0.25">
      <c r="J97" s="23"/>
    </row>
    <row r="98" spans="10:10" x14ac:dyDescent="0.25">
      <c r="J98" s="23"/>
    </row>
    <row r="99" spans="10:10" x14ac:dyDescent="0.25">
      <c r="J99" s="23"/>
    </row>
    <row r="100" spans="10:10" x14ac:dyDescent="0.25">
      <c r="J100" s="23"/>
    </row>
    <row r="101" spans="10:10" x14ac:dyDescent="0.25">
      <c r="J101" s="23"/>
    </row>
    <row r="102" spans="10:10" x14ac:dyDescent="0.25">
      <c r="J102" s="23"/>
    </row>
    <row r="103" spans="10:10" x14ac:dyDescent="0.25">
      <c r="J103" s="23"/>
    </row>
    <row r="104" spans="10:10" x14ac:dyDescent="0.25">
      <c r="J104" s="23"/>
    </row>
    <row r="105" spans="10:10" x14ac:dyDescent="0.25">
      <c r="J105" s="23"/>
    </row>
    <row r="106" spans="10:10" x14ac:dyDescent="0.25">
      <c r="J106" s="23"/>
    </row>
    <row r="107" spans="10:10" x14ac:dyDescent="0.25">
      <c r="J107" s="23"/>
    </row>
    <row r="108" spans="10:10" x14ac:dyDescent="0.25">
      <c r="J108" s="23"/>
    </row>
    <row r="109" spans="10:10" x14ac:dyDescent="0.25">
      <c r="J109" s="23"/>
    </row>
    <row r="110" spans="10:10" x14ac:dyDescent="0.25">
      <c r="J110" s="23"/>
    </row>
    <row r="111" spans="10:10" x14ac:dyDescent="0.25">
      <c r="J111" s="23"/>
    </row>
    <row r="112" spans="10:10" x14ac:dyDescent="0.25">
      <c r="J112" s="23"/>
    </row>
    <row r="113" spans="10:10" x14ac:dyDescent="0.25">
      <c r="J113" s="23"/>
    </row>
    <row r="114" spans="10:10" x14ac:dyDescent="0.25">
      <c r="J114" s="23"/>
    </row>
    <row r="115" spans="10:10" x14ac:dyDescent="0.25">
      <c r="J115" s="23"/>
    </row>
    <row r="116" spans="10:10" x14ac:dyDescent="0.25">
      <c r="J116" s="23"/>
    </row>
    <row r="117" spans="10:10" x14ac:dyDescent="0.25">
      <c r="J117" s="23"/>
    </row>
    <row r="118" spans="10:10" x14ac:dyDescent="0.25">
      <c r="J118" s="23"/>
    </row>
    <row r="119" spans="10:10" x14ac:dyDescent="0.25">
      <c r="J119" s="23"/>
    </row>
    <row r="120" spans="10:10" x14ac:dyDescent="0.25">
      <c r="J120" s="23"/>
    </row>
    <row r="121" spans="10:10" x14ac:dyDescent="0.25">
      <c r="J121" s="23"/>
    </row>
    <row r="122" spans="10:10" x14ac:dyDescent="0.25">
      <c r="J122" s="23"/>
    </row>
    <row r="123" spans="10:10" x14ac:dyDescent="0.25">
      <c r="J123" s="23"/>
    </row>
    <row r="124" spans="10:10" x14ac:dyDescent="0.25">
      <c r="J124" s="23"/>
    </row>
    <row r="125" spans="10:10" x14ac:dyDescent="0.25">
      <c r="J125" s="23"/>
    </row>
    <row r="126" spans="10:10" x14ac:dyDescent="0.25">
      <c r="J126" s="23"/>
    </row>
    <row r="127" spans="10:10" x14ac:dyDescent="0.25">
      <c r="J127" s="23"/>
    </row>
    <row r="128" spans="10:10" x14ac:dyDescent="0.25">
      <c r="J128" s="23"/>
    </row>
    <row r="129" spans="10:10" x14ac:dyDescent="0.25">
      <c r="J129" s="23"/>
    </row>
    <row r="130" spans="10:10" x14ac:dyDescent="0.25">
      <c r="J130" s="23"/>
    </row>
    <row r="131" spans="10:10" x14ac:dyDescent="0.25">
      <c r="J131" s="23"/>
    </row>
    <row r="132" spans="10:10" x14ac:dyDescent="0.25">
      <c r="J132" s="23"/>
    </row>
    <row r="133" spans="10:10" x14ac:dyDescent="0.25">
      <c r="J133" s="23"/>
    </row>
    <row r="134" spans="10:10" x14ac:dyDescent="0.25">
      <c r="J134" s="23"/>
    </row>
    <row r="135" spans="10:10" x14ac:dyDescent="0.25">
      <c r="J135" s="23"/>
    </row>
    <row r="136" spans="10:10" x14ac:dyDescent="0.25">
      <c r="J136" s="23"/>
    </row>
    <row r="137" spans="10:10" x14ac:dyDescent="0.25">
      <c r="J137" s="23"/>
    </row>
    <row r="138" spans="10:10" x14ac:dyDescent="0.25">
      <c r="J138" s="23"/>
    </row>
    <row r="139" spans="10:10" x14ac:dyDescent="0.25">
      <c r="J139" s="23"/>
    </row>
    <row r="140" spans="10:10" x14ac:dyDescent="0.25">
      <c r="J140" s="23"/>
    </row>
    <row r="141" spans="10:10" x14ac:dyDescent="0.25">
      <c r="J141" s="23"/>
    </row>
    <row r="142" spans="10:10" x14ac:dyDescent="0.25">
      <c r="J142" s="23"/>
    </row>
    <row r="143" spans="10:10" x14ac:dyDescent="0.25">
      <c r="J143" s="23"/>
    </row>
    <row r="144" spans="10:10" x14ac:dyDescent="0.25">
      <c r="J144" s="23"/>
    </row>
    <row r="145" spans="10:10" x14ac:dyDescent="0.25">
      <c r="J145" s="23"/>
    </row>
    <row r="146" spans="10:10" x14ac:dyDescent="0.25">
      <c r="J146" s="23"/>
    </row>
    <row r="147" spans="10:10" x14ac:dyDescent="0.25">
      <c r="J147" s="23"/>
    </row>
    <row r="148" spans="10:10" x14ac:dyDescent="0.25">
      <c r="J148" s="23"/>
    </row>
    <row r="149" spans="10:10" x14ac:dyDescent="0.25">
      <c r="J149" s="23"/>
    </row>
    <row r="150" spans="10:10" x14ac:dyDescent="0.25">
      <c r="J150" s="23"/>
    </row>
    <row r="151" spans="10:10" x14ac:dyDescent="0.25">
      <c r="J151" s="23"/>
    </row>
    <row r="152" spans="10:10" x14ac:dyDescent="0.25">
      <c r="J152" s="23"/>
    </row>
    <row r="153" spans="10:10" x14ac:dyDescent="0.25">
      <c r="J153" s="23"/>
    </row>
    <row r="154" spans="10:10" x14ac:dyDescent="0.25">
      <c r="J154" s="23"/>
    </row>
  </sheetData>
  <sheetProtection algorithmName="SHA-512" hashValue="BAf2YSNyNpKpi8oWMaWvkhDcFdhjbMheyrFOIuPi8j8fx2rgcMvuquQ4FzgPdz9CnfPnTWEn0Xnm1sH0bsmw+A==" saltValue="ybrfGjzHYTGvRr9XmjUsng==" spinCount="100000" sheet="1" objects="1" scenarios="1"/>
  <mergeCells count="31">
    <mergeCell ref="T5:T27"/>
    <mergeCell ref="C5:C27"/>
    <mergeCell ref="D5:D27"/>
    <mergeCell ref="I5:I27"/>
    <mergeCell ref="J5:J27"/>
    <mergeCell ref="K5:K27"/>
    <mergeCell ref="L5:L27"/>
    <mergeCell ref="M5:M27"/>
    <mergeCell ref="P12:P14"/>
    <mergeCell ref="P15:P27"/>
    <mergeCell ref="P6:P8"/>
    <mergeCell ref="P9:P10"/>
    <mergeCell ref="T28:T42"/>
    <mergeCell ref="C28:C42"/>
    <mergeCell ref="B28:B42"/>
    <mergeCell ref="D28:D42"/>
    <mergeCell ref="I28:I42"/>
    <mergeCell ref="P29:P31"/>
    <mergeCell ref="P32:P33"/>
    <mergeCell ref="P35:P37"/>
    <mergeCell ref="P38:P42"/>
    <mergeCell ref="E28:E42"/>
    <mergeCell ref="F28:F42"/>
    <mergeCell ref="G28:G42"/>
    <mergeCell ref="H28:H42"/>
    <mergeCell ref="A5:A42"/>
    <mergeCell ref="J28:J42"/>
    <mergeCell ref="K28:K42"/>
    <mergeCell ref="L28:L42"/>
    <mergeCell ref="M28:M42"/>
    <mergeCell ref="B5:B27"/>
  </mergeCells>
  <printOptions gridLines="1"/>
  <pageMargins left="0.70866141732283472" right="0.70866141732283472" top="0.74803149606299213" bottom="0.74803149606299213" header="0.31496062992125984" footer="0.31496062992125984"/>
  <pageSetup paperSize="9" scale="1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F2A51-939B-43B6-93E5-A86E89B6B5DB}">
  <sheetPr codeName="Foglio7">
    <pageSetUpPr fitToPage="1"/>
  </sheetPr>
  <dimension ref="A1:R50"/>
  <sheetViews>
    <sheetView zoomScale="60" zoomScaleNormal="60" workbookViewId="0">
      <selection activeCell="A4" sqref="A4:S37"/>
    </sheetView>
  </sheetViews>
  <sheetFormatPr defaultColWidth="9.140625" defaultRowHeight="15" x14ac:dyDescent="0.25"/>
  <cols>
    <col min="1" max="1" width="22.28515625" style="23" customWidth="1"/>
    <col min="2" max="2" width="40.7109375" style="23" customWidth="1"/>
    <col min="3" max="3" width="15.28515625" style="23" customWidth="1"/>
    <col min="4" max="4" width="20.28515625" style="23" customWidth="1"/>
    <col min="5" max="5" width="18.28515625" style="23" hidden="1" customWidth="1"/>
    <col min="6" max="6" width="9.140625" style="23" hidden="1" customWidth="1"/>
    <col min="7" max="7" width="0.140625" style="23" hidden="1" customWidth="1"/>
    <col min="8" max="8" width="2.42578125" style="23" hidden="1" customWidth="1"/>
    <col min="9" max="9" width="21.85546875" style="23" customWidth="1"/>
    <col min="10" max="10" width="18.28515625" style="12" customWidth="1"/>
    <col min="11" max="11" width="19.42578125" style="23" customWidth="1"/>
    <col min="12" max="12" width="14" style="23" customWidth="1"/>
    <col min="13" max="13" width="14.5703125" style="23" customWidth="1"/>
    <col min="14" max="16" width="18.28515625" style="23" customWidth="1"/>
    <col min="17" max="17" width="17.7109375" style="23" customWidth="1"/>
    <col min="18" max="18" width="18.28515625" style="24" customWidth="1"/>
    <col min="19" max="20" width="9.140625" style="23"/>
    <col min="21" max="21" width="38.140625" style="23" customWidth="1"/>
    <col min="22" max="16384" width="9.140625" style="23"/>
  </cols>
  <sheetData>
    <row r="1" spans="1:18" x14ac:dyDescent="0.25">
      <c r="J1" s="23"/>
    </row>
    <row r="2" spans="1:18" x14ac:dyDescent="0.25">
      <c r="J2" s="23"/>
    </row>
    <row r="3" spans="1:18" ht="15.75" thickBot="1" x14ac:dyDescent="0.3">
      <c r="A3" s="25"/>
      <c r="B3" s="25"/>
      <c r="C3" s="25"/>
      <c r="D3" s="25"/>
      <c r="E3" s="25"/>
      <c r="F3" s="25"/>
      <c r="G3" s="25"/>
      <c r="H3" s="25"/>
      <c r="I3" s="25"/>
      <c r="J3" s="25"/>
    </row>
    <row r="4" spans="1:18" ht="79.900000000000006" customHeight="1" thickBot="1" x14ac:dyDescent="0.3">
      <c r="A4" s="34" t="s">
        <v>128</v>
      </c>
      <c r="B4" s="15" t="s">
        <v>8</v>
      </c>
      <c r="C4" s="16" t="s">
        <v>13</v>
      </c>
      <c r="D4" s="16" t="s">
        <v>17</v>
      </c>
      <c r="E4" s="16"/>
      <c r="F4" s="16"/>
      <c r="G4" s="16"/>
      <c r="H4" s="16"/>
      <c r="I4" s="16" t="s">
        <v>6</v>
      </c>
      <c r="J4" s="17">
        <v>0.8</v>
      </c>
      <c r="K4" s="17">
        <v>0.2</v>
      </c>
      <c r="L4" s="17" t="s">
        <v>21</v>
      </c>
      <c r="M4" s="17" t="s">
        <v>22</v>
      </c>
      <c r="N4" s="17" t="s">
        <v>9</v>
      </c>
      <c r="O4" s="17" t="s">
        <v>10</v>
      </c>
      <c r="P4" s="17" t="s">
        <v>11</v>
      </c>
      <c r="Q4" s="17" t="s">
        <v>16</v>
      </c>
      <c r="R4" s="18" t="s">
        <v>12</v>
      </c>
    </row>
    <row r="5" spans="1:18" ht="105" customHeight="1" thickBot="1" x14ac:dyDescent="0.3">
      <c r="A5" s="107" t="s">
        <v>0</v>
      </c>
      <c r="B5" s="99" t="s">
        <v>55</v>
      </c>
      <c r="C5" s="99" t="s">
        <v>20</v>
      </c>
      <c r="D5" s="100">
        <v>26147815.199999999</v>
      </c>
      <c r="E5" s="19">
        <v>451262.86</v>
      </c>
      <c r="F5" s="19">
        <v>451262.86</v>
      </c>
      <c r="G5" s="19">
        <v>451262.86</v>
      </c>
      <c r="H5" s="19">
        <v>451262.86</v>
      </c>
      <c r="I5" s="100">
        <v>451262.86</v>
      </c>
      <c r="J5" s="100">
        <v>361010.29</v>
      </c>
      <c r="K5" s="100">
        <v>90252.57</v>
      </c>
      <c r="L5" s="101">
        <v>0.3</v>
      </c>
      <c r="M5" s="101">
        <v>0.24</v>
      </c>
      <c r="N5" s="20" t="s">
        <v>137</v>
      </c>
      <c r="O5" s="99" t="s">
        <v>26</v>
      </c>
      <c r="P5" s="101" t="s">
        <v>59</v>
      </c>
      <c r="Q5" s="19">
        <v>17328.490000000002</v>
      </c>
      <c r="R5" s="102">
        <f>SUM(Q5:Q7)</f>
        <v>51985.47</v>
      </c>
    </row>
    <row r="6" spans="1:18" ht="55.15" customHeight="1" thickBot="1" x14ac:dyDescent="0.3">
      <c r="A6" s="108"/>
      <c r="B6" s="99"/>
      <c r="C6" s="99"/>
      <c r="D6" s="100"/>
      <c r="E6" s="20"/>
      <c r="F6" s="20"/>
      <c r="G6" s="20"/>
      <c r="H6" s="20"/>
      <c r="I6" s="100"/>
      <c r="J6" s="100"/>
      <c r="K6" s="100"/>
      <c r="L6" s="101"/>
      <c r="M6" s="101"/>
      <c r="N6" s="20" t="s">
        <v>137</v>
      </c>
      <c r="O6" s="99"/>
      <c r="P6" s="99"/>
      <c r="Q6" s="19">
        <v>17328.490000000002</v>
      </c>
      <c r="R6" s="103"/>
    </row>
    <row r="7" spans="1:18" ht="63" customHeight="1" thickBot="1" x14ac:dyDescent="0.3">
      <c r="A7" s="108"/>
      <c r="B7" s="99"/>
      <c r="C7" s="99"/>
      <c r="D7" s="100"/>
      <c r="E7" s="20"/>
      <c r="F7" s="20"/>
      <c r="G7" s="20"/>
      <c r="H7" s="20"/>
      <c r="I7" s="100"/>
      <c r="J7" s="100"/>
      <c r="K7" s="100"/>
      <c r="L7" s="101"/>
      <c r="M7" s="101"/>
      <c r="N7" s="20" t="s">
        <v>129</v>
      </c>
      <c r="O7" s="99"/>
      <c r="P7" s="99"/>
      <c r="Q7" s="19">
        <v>17328.490000000002</v>
      </c>
      <c r="R7" s="103"/>
    </row>
    <row r="8" spans="1:18" ht="52.9" customHeight="1" thickBot="1" x14ac:dyDescent="0.3">
      <c r="A8" s="108"/>
      <c r="B8" s="99"/>
      <c r="C8" s="99"/>
      <c r="D8" s="100"/>
      <c r="E8" s="20"/>
      <c r="F8" s="20"/>
      <c r="G8" s="20"/>
      <c r="H8" s="20"/>
      <c r="I8" s="100"/>
      <c r="J8" s="100"/>
      <c r="K8" s="100"/>
      <c r="L8" s="101"/>
      <c r="M8" s="101"/>
      <c r="N8" s="20" t="s">
        <v>137</v>
      </c>
      <c r="O8" s="20" t="s">
        <v>23</v>
      </c>
      <c r="P8" s="99" t="s">
        <v>58</v>
      </c>
      <c r="Q8" s="19">
        <v>10830.31</v>
      </c>
      <c r="R8" s="102">
        <f>SUM(Q8:Q10)</f>
        <v>32490.93</v>
      </c>
    </row>
    <row r="9" spans="1:18" ht="51" customHeight="1" thickBot="1" x14ac:dyDescent="0.3">
      <c r="A9" s="108"/>
      <c r="B9" s="99"/>
      <c r="C9" s="99"/>
      <c r="D9" s="100"/>
      <c r="E9" s="20"/>
      <c r="F9" s="20"/>
      <c r="G9" s="20"/>
      <c r="H9" s="20"/>
      <c r="I9" s="100"/>
      <c r="J9" s="100"/>
      <c r="K9" s="100"/>
      <c r="L9" s="101"/>
      <c r="M9" s="101"/>
      <c r="N9" s="20" t="s">
        <v>137</v>
      </c>
      <c r="O9" s="20" t="s">
        <v>23</v>
      </c>
      <c r="P9" s="99"/>
      <c r="Q9" s="19">
        <v>10830.31</v>
      </c>
      <c r="R9" s="102"/>
    </row>
    <row r="10" spans="1:18" ht="51" customHeight="1" thickBot="1" x14ac:dyDescent="0.3">
      <c r="A10" s="108"/>
      <c r="B10" s="99"/>
      <c r="C10" s="99"/>
      <c r="D10" s="100"/>
      <c r="E10" s="20"/>
      <c r="F10" s="20"/>
      <c r="G10" s="20"/>
      <c r="H10" s="20"/>
      <c r="I10" s="100"/>
      <c r="J10" s="100"/>
      <c r="K10" s="100"/>
      <c r="L10" s="101"/>
      <c r="M10" s="101"/>
      <c r="N10" s="20" t="s">
        <v>129</v>
      </c>
      <c r="O10" s="20" t="s">
        <v>23</v>
      </c>
      <c r="P10" s="99"/>
      <c r="Q10" s="19">
        <v>10830.31</v>
      </c>
      <c r="R10" s="102"/>
    </row>
    <row r="11" spans="1:18" ht="90" customHeight="1" thickBot="1" x14ac:dyDescent="0.3">
      <c r="A11" s="108"/>
      <c r="B11" s="99" t="s">
        <v>56</v>
      </c>
      <c r="C11" s="99" t="s">
        <v>20</v>
      </c>
      <c r="D11" s="100">
        <v>7554375</v>
      </c>
      <c r="E11" s="20"/>
      <c r="F11" s="20"/>
      <c r="G11" s="20"/>
      <c r="H11" s="20"/>
      <c r="I11" s="100">
        <v>135174.38</v>
      </c>
      <c r="J11" s="100">
        <v>108139.5</v>
      </c>
      <c r="K11" s="100">
        <v>27034.880000000001</v>
      </c>
      <c r="L11" s="101">
        <v>0.3</v>
      </c>
      <c r="M11" s="101">
        <v>0.24</v>
      </c>
      <c r="N11" s="20" t="s">
        <v>137</v>
      </c>
      <c r="O11" s="99" t="s">
        <v>26</v>
      </c>
      <c r="P11" s="101" t="s">
        <v>60</v>
      </c>
      <c r="Q11" s="19">
        <v>5190.7</v>
      </c>
      <c r="R11" s="102">
        <f>SUM(Q11:Q13)</f>
        <v>15572.099999999999</v>
      </c>
    </row>
    <row r="12" spans="1:18" ht="63" customHeight="1" thickBot="1" x14ac:dyDescent="0.3">
      <c r="A12" s="108"/>
      <c r="B12" s="99"/>
      <c r="C12" s="99"/>
      <c r="D12" s="100"/>
      <c r="E12" s="20"/>
      <c r="F12" s="20"/>
      <c r="G12" s="20"/>
      <c r="H12" s="20"/>
      <c r="I12" s="100"/>
      <c r="J12" s="100"/>
      <c r="K12" s="100"/>
      <c r="L12" s="101"/>
      <c r="M12" s="101"/>
      <c r="N12" s="20" t="s">
        <v>137</v>
      </c>
      <c r="O12" s="99"/>
      <c r="P12" s="99"/>
      <c r="Q12" s="19">
        <v>5190.7</v>
      </c>
      <c r="R12" s="103"/>
    </row>
    <row r="13" spans="1:18" ht="42" customHeight="1" thickBot="1" x14ac:dyDescent="0.3">
      <c r="A13" s="108"/>
      <c r="B13" s="99"/>
      <c r="C13" s="99"/>
      <c r="D13" s="100"/>
      <c r="E13" s="20"/>
      <c r="F13" s="20"/>
      <c r="G13" s="20"/>
      <c r="H13" s="20"/>
      <c r="I13" s="100"/>
      <c r="J13" s="100"/>
      <c r="K13" s="100"/>
      <c r="L13" s="101"/>
      <c r="M13" s="101"/>
      <c r="N13" s="20" t="s">
        <v>129</v>
      </c>
      <c r="O13" s="99"/>
      <c r="P13" s="99"/>
      <c r="Q13" s="19">
        <v>5190.7</v>
      </c>
      <c r="R13" s="103"/>
    </row>
    <row r="14" spans="1:18" ht="64.900000000000006" customHeight="1" thickBot="1" x14ac:dyDescent="0.3">
      <c r="A14" s="108"/>
      <c r="B14" s="99"/>
      <c r="C14" s="99"/>
      <c r="D14" s="100"/>
      <c r="E14" s="20"/>
      <c r="F14" s="20"/>
      <c r="G14" s="20"/>
      <c r="H14" s="20"/>
      <c r="I14" s="100"/>
      <c r="J14" s="100"/>
      <c r="K14" s="100"/>
      <c r="L14" s="101"/>
      <c r="M14" s="101"/>
      <c r="N14" s="20" t="s">
        <v>137</v>
      </c>
      <c r="O14" s="20" t="s">
        <v>23</v>
      </c>
      <c r="P14" s="99" t="s">
        <v>57</v>
      </c>
      <c r="Q14" s="19">
        <v>3244.19</v>
      </c>
      <c r="R14" s="102">
        <f>SUM(Q14:Q15)</f>
        <v>6488.38</v>
      </c>
    </row>
    <row r="15" spans="1:18" ht="60" customHeight="1" thickBot="1" x14ac:dyDescent="0.3">
      <c r="A15" s="108"/>
      <c r="B15" s="99"/>
      <c r="C15" s="99"/>
      <c r="D15" s="100"/>
      <c r="E15" s="20"/>
      <c r="F15" s="20"/>
      <c r="G15" s="20"/>
      <c r="H15" s="20"/>
      <c r="I15" s="100"/>
      <c r="J15" s="100"/>
      <c r="K15" s="100"/>
      <c r="L15" s="101"/>
      <c r="M15" s="101"/>
      <c r="N15" s="20" t="s">
        <v>129</v>
      </c>
      <c r="O15" s="20" t="s">
        <v>23</v>
      </c>
      <c r="P15" s="99"/>
      <c r="Q15" s="19">
        <v>3244.19</v>
      </c>
      <c r="R15" s="103"/>
    </row>
    <row r="16" spans="1:18" ht="90" customHeight="1" thickBot="1" x14ac:dyDescent="0.3">
      <c r="A16" s="108"/>
      <c r="B16" s="99" t="s">
        <v>61</v>
      </c>
      <c r="C16" s="99" t="s">
        <v>20</v>
      </c>
      <c r="D16" s="100">
        <v>5277225</v>
      </c>
      <c r="E16" s="20"/>
      <c r="F16" s="20"/>
      <c r="G16" s="20"/>
      <c r="H16" s="20"/>
      <c r="I16" s="100">
        <v>96742.75</v>
      </c>
      <c r="J16" s="100">
        <v>77394.2</v>
      </c>
      <c r="K16" s="100">
        <v>19348.55</v>
      </c>
      <c r="L16" s="101">
        <v>0.3</v>
      </c>
      <c r="M16" s="101">
        <v>0.24</v>
      </c>
      <c r="N16" s="20" t="s">
        <v>137</v>
      </c>
      <c r="O16" s="99" t="s">
        <v>26</v>
      </c>
      <c r="P16" s="101" t="s">
        <v>62</v>
      </c>
      <c r="Q16" s="19">
        <v>3714.92</v>
      </c>
      <c r="R16" s="102">
        <f>SUM(Q16:Q18)</f>
        <v>11144.76</v>
      </c>
    </row>
    <row r="17" spans="1:18" ht="64.150000000000006" customHeight="1" thickBot="1" x14ac:dyDescent="0.3">
      <c r="A17" s="108"/>
      <c r="B17" s="99"/>
      <c r="C17" s="99"/>
      <c r="D17" s="100"/>
      <c r="E17" s="20"/>
      <c r="F17" s="20"/>
      <c r="G17" s="20"/>
      <c r="H17" s="20"/>
      <c r="I17" s="100"/>
      <c r="J17" s="100"/>
      <c r="K17" s="100"/>
      <c r="L17" s="101"/>
      <c r="M17" s="101"/>
      <c r="N17" s="20" t="s">
        <v>137</v>
      </c>
      <c r="O17" s="99"/>
      <c r="P17" s="99"/>
      <c r="Q17" s="19">
        <v>3714.92</v>
      </c>
      <c r="R17" s="103"/>
    </row>
    <row r="18" spans="1:18" ht="76.150000000000006" customHeight="1" thickBot="1" x14ac:dyDescent="0.3">
      <c r="A18" s="108"/>
      <c r="B18" s="99"/>
      <c r="C18" s="99"/>
      <c r="D18" s="100"/>
      <c r="E18" s="20"/>
      <c r="F18" s="20"/>
      <c r="G18" s="20"/>
      <c r="H18" s="20"/>
      <c r="I18" s="100"/>
      <c r="J18" s="100"/>
      <c r="K18" s="100"/>
      <c r="L18" s="101"/>
      <c r="M18" s="101"/>
      <c r="N18" s="20" t="s">
        <v>129</v>
      </c>
      <c r="O18" s="99"/>
      <c r="P18" s="99"/>
      <c r="Q18" s="19">
        <v>3714.92</v>
      </c>
      <c r="R18" s="103"/>
    </row>
    <row r="19" spans="1:18" ht="88.9" customHeight="1" thickBot="1" x14ac:dyDescent="0.3">
      <c r="A19" s="108"/>
      <c r="B19" s="99"/>
      <c r="C19" s="99"/>
      <c r="D19" s="100"/>
      <c r="E19" s="20"/>
      <c r="F19" s="20"/>
      <c r="G19" s="20"/>
      <c r="H19" s="20"/>
      <c r="I19" s="100"/>
      <c r="J19" s="100"/>
      <c r="K19" s="100"/>
      <c r="L19" s="101"/>
      <c r="M19" s="101"/>
      <c r="N19" s="20" t="s">
        <v>137</v>
      </c>
      <c r="O19" s="20" t="s">
        <v>23</v>
      </c>
      <c r="P19" s="99" t="s">
        <v>63</v>
      </c>
      <c r="Q19" s="19">
        <v>2321.83</v>
      </c>
      <c r="R19" s="102">
        <f>SUM(Q19:Q20)</f>
        <v>4643.66</v>
      </c>
    </row>
    <row r="20" spans="1:18" ht="65.45" customHeight="1" thickBot="1" x14ac:dyDescent="0.3">
      <c r="A20" s="108"/>
      <c r="B20" s="99"/>
      <c r="C20" s="99"/>
      <c r="D20" s="100"/>
      <c r="E20" s="20"/>
      <c r="F20" s="20"/>
      <c r="G20" s="20"/>
      <c r="H20" s="20"/>
      <c r="I20" s="100"/>
      <c r="J20" s="100"/>
      <c r="K20" s="100"/>
      <c r="L20" s="101"/>
      <c r="M20" s="101"/>
      <c r="N20" s="20" t="s">
        <v>129</v>
      </c>
      <c r="O20" s="20" t="s">
        <v>23</v>
      </c>
      <c r="P20" s="99"/>
      <c r="Q20" s="19">
        <v>2321.83</v>
      </c>
      <c r="R20" s="103"/>
    </row>
    <row r="21" spans="1:18" ht="105" customHeight="1" thickBot="1" x14ac:dyDescent="0.3">
      <c r="A21" s="108"/>
      <c r="B21" s="99" t="s">
        <v>64</v>
      </c>
      <c r="C21" s="99" t="s">
        <v>65</v>
      </c>
      <c r="D21" s="100">
        <v>33896475</v>
      </c>
      <c r="E21" s="20"/>
      <c r="F21" s="20"/>
      <c r="G21" s="20"/>
      <c r="H21" s="20"/>
      <c r="I21" s="100">
        <v>582990.07999999996</v>
      </c>
      <c r="J21" s="100">
        <v>466392.06</v>
      </c>
      <c r="K21" s="100">
        <v>116598.02</v>
      </c>
      <c r="L21" s="101">
        <v>0.3</v>
      </c>
      <c r="M21" s="101">
        <v>0.24</v>
      </c>
      <c r="N21" s="20" t="s">
        <v>137</v>
      </c>
      <c r="O21" s="99" t="s">
        <v>26</v>
      </c>
      <c r="P21" s="101" t="s">
        <v>66</v>
      </c>
      <c r="Q21" s="19">
        <v>22386.82</v>
      </c>
      <c r="R21" s="102">
        <f>SUM(Q21:Q23)</f>
        <v>67160.459999999992</v>
      </c>
    </row>
    <row r="22" spans="1:18" ht="41.45" customHeight="1" thickBot="1" x14ac:dyDescent="0.3">
      <c r="A22" s="108"/>
      <c r="B22" s="99"/>
      <c r="C22" s="99"/>
      <c r="D22" s="100"/>
      <c r="E22" s="20"/>
      <c r="F22" s="20"/>
      <c r="G22" s="20"/>
      <c r="H22" s="20"/>
      <c r="I22" s="100"/>
      <c r="J22" s="100"/>
      <c r="K22" s="100"/>
      <c r="L22" s="101"/>
      <c r="M22" s="101"/>
      <c r="N22" s="20" t="s">
        <v>137</v>
      </c>
      <c r="O22" s="99"/>
      <c r="P22" s="99"/>
      <c r="Q22" s="19">
        <v>22386.82</v>
      </c>
      <c r="R22" s="103"/>
    </row>
    <row r="23" spans="1:18" ht="43.15" customHeight="1" thickBot="1" x14ac:dyDescent="0.3">
      <c r="A23" s="108"/>
      <c r="B23" s="99"/>
      <c r="C23" s="99"/>
      <c r="D23" s="100"/>
      <c r="E23" s="20"/>
      <c r="F23" s="20"/>
      <c r="G23" s="20"/>
      <c r="H23" s="20"/>
      <c r="I23" s="100"/>
      <c r="J23" s="100"/>
      <c r="K23" s="100"/>
      <c r="L23" s="101"/>
      <c r="M23" s="101"/>
      <c r="N23" s="20" t="s">
        <v>129</v>
      </c>
      <c r="O23" s="99"/>
      <c r="P23" s="99"/>
      <c r="Q23" s="19">
        <v>22386.82</v>
      </c>
      <c r="R23" s="103"/>
    </row>
    <row r="24" spans="1:18" ht="52.9" customHeight="1" thickBot="1" x14ac:dyDescent="0.3">
      <c r="A24" s="108"/>
      <c r="B24" s="99"/>
      <c r="C24" s="99"/>
      <c r="D24" s="100"/>
      <c r="E24" s="20"/>
      <c r="F24" s="20"/>
      <c r="G24" s="20"/>
      <c r="H24" s="20"/>
      <c r="I24" s="100"/>
      <c r="J24" s="100"/>
      <c r="K24" s="100"/>
      <c r="L24" s="101"/>
      <c r="M24" s="101"/>
      <c r="N24" s="20" t="s">
        <v>137</v>
      </c>
      <c r="O24" s="20" t="s">
        <v>23</v>
      </c>
      <c r="P24" s="99" t="s">
        <v>67</v>
      </c>
      <c r="Q24" s="19">
        <v>13991.76</v>
      </c>
      <c r="R24" s="102">
        <f>SUM(Q24:Q25)</f>
        <v>27983.52</v>
      </c>
    </row>
    <row r="25" spans="1:18" ht="80.45" customHeight="1" thickBot="1" x14ac:dyDescent="0.3">
      <c r="A25" s="108"/>
      <c r="B25" s="99"/>
      <c r="C25" s="99"/>
      <c r="D25" s="100"/>
      <c r="E25" s="20"/>
      <c r="F25" s="20"/>
      <c r="G25" s="20"/>
      <c r="H25" s="20"/>
      <c r="I25" s="100"/>
      <c r="J25" s="100"/>
      <c r="K25" s="100"/>
      <c r="L25" s="101"/>
      <c r="M25" s="101"/>
      <c r="N25" s="20" t="s">
        <v>129</v>
      </c>
      <c r="O25" s="20" t="s">
        <v>23</v>
      </c>
      <c r="P25" s="99"/>
      <c r="Q25" s="19">
        <v>13991.76</v>
      </c>
      <c r="R25" s="103"/>
    </row>
    <row r="26" spans="1:18" ht="84" customHeight="1" thickBot="1" x14ac:dyDescent="0.3">
      <c r="A26" s="108"/>
      <c r="B26" s="99"/>
      <c r="C26" s="99"/>
      <c r="D26" s="100"/>
      <c r="E26" s="20"/>
      <c r="F26" s="20"/>
      <c r="G26" s="20"/>
      <c r="H26" s="20"/>
      <c r="I26" s="100"/>
      <c r="J26" s="100"/>
      <c r="K26" s="100"/>
      <c r="L26" s="101"/>
      <c r="M26" s="101"/>
      <c r="N26" s="20" t="s">
        <v>137</v>
      </c>
      <c r="O26" s="20" t="s">
        <v>23</v>
      </c>
      <c r="P26" s="101">
        <v>0.22</v>
      </c>
      <c r="Q26" s="19">
        <v>34202.080000000002</v>
      </c>
      <c r="R26" s="102">
        <f>SUM(Q26:Q28)</f>
        <v>102606.24</v>
      </c>
    </row>
    <row r="27" spans="1:18" ht="63" customHeight="1" thickBot="1" x14ac:dyDescent="0.3">
      <c r="A27" s="108"/>
      <c r="B27" s="99"/>
      <c r="C27" s="99"/>
      <c r="D27" s="100"/>
      <c r="E27" s="20"/>
      <c r="F27" s="20"/>
      <c r="G27" s="20"/>
      <c r="H27" s="20"/>
      <c r="I27" s="100"/>
      <c r="J27" s="100"/>
      <c r="K27" s="100"/>
      <c r="L27" s="101"/>
      <c r="M27" s="101"/>
      <c r="N27" s="20" t="s">
        <v>137</v>
      </c>
      <c r="O27" s="20" t="s">
        <v>23</v>
      </c>
      <c r="P27" s="101"/>
      <c r="Q27" s="19">
        <v>34202.080000000002</v>
      </c>
      <c r="R27" s="103"/>
    </row>
    <row r="28" spans="1:18" ht="65.45" customHeight="1" thickBot="1" x14ac:dyDescent="0.3">
      <c r="A28" s="108"/>
      <c r="B28" s="99"/>
      <c r="C28" s="99"/>
      <c r="D28" s="100"/>
      <c r="E28" s="20"/>
      <c r="F28" s="20"/>
      <c r="G28" s="20"/>
      <c r="H28" s="20"/>
      <c r="I28" s="100"/>
      <c r="J28" s="100"/>
      <c r="K28" s="100"/>
      <c r="L28" s="101"/>
      <c r="M28" s="101"/>
      <c r="N28" s="20" t="s">
        <v>137</v>
      </c>
      <c r="O28" s="20" t="s">
        <v>23</v>
      </c>
      <c r="P28" s="101"/>
      <c r="Q28" s="19">
        <v>34202.080000000002</v>
      </c>
      <c r="R28" s="103"/>
    </row>
    <row r="29" spans="1:18" ht="59.45" customHeight="1" thickBot="1" x14ac:dyDescent="0.3">
      <c r="A29" s="108"/>
      <c r="B29" s="99" t="s">
        <v>68</v>
      </c>
      <c r="C29" s="99" t="s">
        <v>20</v>
      </c>
      <c r="D29" s="100">
        <v>89915.36</v>
      </c>
      <c r="E29" s="19">
        <v>89915.36</v>
      </c>
      <c r="F29" s="19">
        <v>89915.36</v>
      </c>
      <c r="G29" s="19">
        <v>89915.36</v>
      </c>
      <c r="H29" s="19">
        <v>89915.36</v>
      </c>
      <c r="I29" s="100">
        <v>1798.31</v>
      </c>
      <c r="J29" s="100">
        <v>1438.65</v>
      </c>
      <c r="K29" s="100">
        <v>359.66</v>
      </c>
      <c r="L29" s="104"/>
      <c r="M29" s="104"/>
      <c r="N29" s="20" t="s">
        <v>137</v>
      </c>
      <c r="O29" s="20" t="s">
        <v>23</v>
      </c>
      <c r="P29" s="101">
        <v>0.22</v>
      </c>
      <c r="Q29" s="19">
        <v>105.5</v>
      </c>
      <c r="R29" s="102">
        <f>SUM(Q29:Q31)</f>
        <v>316.5</v>
      </c>
    </row>
    <row r="30" spans="1:18" ht="54" customHeight="1" thickBot="1" x14ac:dyDescent="0.3">
      <c r="A30" s="108"/>
      <c r="B30" s="99"/>
      <c r="C30" s="99"/>
      <c r="D30" s="100"/>
      <c r="E30" s="20"/>
      <c r="F30" s="20"/>
      <c r="G30" s="20"/>
      <c r="H30" s="20"/>
      <c r="I30" s="100"/>
      <c r="J30" s="100"/>
      <c r="K30" s="100"/>
      <c r="L30" s="105"/>
      <c r="M30" s="105"/>
      <c r="N30" s="20" t="s">
        <v>137</v>
      </c>
      <c r="O30" s="20" t="s">
        <v>23</v>
      </c>
      <c r="P30" s="101"/>
      <c r="Q30" s="19">
        <v>105.5</v>
      </c>
      <c r="R30" s="103"/>
    </row>
    <row r="31" spans="1:18" ht="44.45" customHeight="1" thickBot="1" x14ac:dyDescent="0.3">
      <c r="A31" s="108"/>
      <c r="B31" s="99"/>
      <c r="C31" s="99"/>
      <c r="D31" s="100"/>
      <c r="E31" s="20"/>
      <c r="F31" s="20"/>
      <c r="G31" s="20"/>
      <c r="H31" s="20"/>
      <c r="I31" s="100"/>
      <c r="J31" s="100"/>
      <c r="K31" s="100"/>
      <c r="L31" s="105"/>
      <c r="M31" s="105"/>
      <c r="N31" s="20" t="s">
        <v>137</v>
      </c>
      <c r="O31" s="20" t="s">
        <v>23</v>
      </c>
      <c r="P31" s="101"/>
      <c r="Q31" s="19">
        <v>105.5</v>
      </c>
      <c r="R31" s="103"/>
    </row>
    <row r="32" spans="1:18" ht="54.6" customHeight="1" thickBot="1" x14ac:dyDescent="0.3">
      <c r="A32" s="109"/>
      <c r="B32" s="99"/>
      <c r="C32" s="99"/>
      <c r="D32" s="100"/>
      <c r="E32" s="20"/>
      <c r="F32" s="20"/>
      <c r="G32" s="20"/>
      <c r="H32" s="20"/>
      <c r="I32" s="100"/>
      <c r="J32" s="100"/>
      <c r="K32" s="100"/>
      <c r="L32" s="106"/>
      <c r="M32" s="106"/>
      <c r="N32" s="20" t="s">
        <v>137</v>
      </c>
      <c r="O32" s="20" t="s">
        <v>23</v>
      </c>
      <c r="P32" s="21">
        <v>0.3</v>
      </c>
      <c r="Q32" s="20">
        <v>53.95</v>
      </c>
      <c r="R32" s="22">
        <v>53.95</v>
      </c>
    </row>
    <row r="33" spans="10:18" x14ac:dyDescent="0.25">
      <c r="J33" s="4"/>
      <c r="R33" s="30"/>
    </row>
    <row r="34" spans="10:18" x14ac:dyDescent="0.25">
      <c r="J34" s="4"/>
      <c r="R34" s="31"/>
    </row>
    <row r="35" spans="10:18" x14ac:dyDescent="0.25">
      <c r="J35" s="4"/>
      <c r="R35" s="32">
        <f>SUM(R5:R32)</f>
        <v>320445.97000000003</v>
      </c>
    </row>
    <row r="36" spans="10:18" ht="15.75" thickBot="1" x14ac:dyDescent="0.3">
      <c r="J36" s="4"/>
      <c r="R36" s="33"/>
    </row>
    <row r="37" spans="10:18" x14ac:dyDescent="0.25">
      <c r="J37" s="4"/>
    </row>
    <row r="38" spans="10:18" x14ac:dyDescent="0.25">
      <c r="J38" s="4"/>
    </row>
    <row r="39" spans="10:18" x14ac:dyDescent="0.25">
      <c r="J39" s="4"/>
    </row>
    <row r="40" spans="10:18" x14ac:dyDescent="0.25">
      <c r="J40" s="4"/>
    </row>
    <row r="41" spans="10:18" x14ac:dyDescent="0.25">
      <c r="J41" s="4"/>
    </row>
    <row r="42" spans="10:18" x14ac:dyDescent="0.25">
      <c r="J42" s="4"/>
    </row>
    <row r="43" spans="10:18" x14ac:dyDescent="0.25">
      <c r="J43" s="4"/>
    </row>
    <row r="44" spans="10:18" x14ac:dyDescent="0.25">
      <c r="J44" s="4"/>
    </row>
    <row r="45" spans="10:18" x14ac:dyDescent="0.25">
      <c r="J45" s="4"/>
    </row>
    <row r="46" spans="10:18" x14ac:dyDescent="0.25">
      <c r="J46" s="4"/>
    </row>
    <row r="47" spans="10:18" x14ac:dyDescent="0.25">
      <c r="J47" s="4"/>
    </row>
    <row r="48" spans="10:18" x14ac:dyDescent="0.25">
      <c r="J48" s="4"/>
    </row>
    <row r="49" spans="10:10" x14ac:dyDescent="0.25">
      <c r="J49" s="4"/>
    </row>
    <row r="50" spans="10:10" x14ac:dyDescent="0.25">
      <c r="J50" s="29"/>
    </row>
  </sheetData>
  <sheetProtection algorithmName="SHA-512" hashValue="jH5oRrxjCQHXE1j/9FlRFSxjKJ3BqN2wIfbsgLIG1/4GkY5UQBz8p0kwQN89Xefd4Z9XfLvNIizNmtBuMOGYEw==" saltValue="PgXcmW/+ZnIIjpCc6zHCNQ==" spinCount="100000" sheet="1" objects="1" scenarios="1"/>
  <mergeCells count="65">
    <mergeCell ref="L29:L32"/>
    <mergeCell ref="M29:M32"/>
    <mergeCell ref="K29:K32"/>
    <mergeCell ref="A5:A32"/>
    <mergeCell ref="O21:O23"/>
    <mergeCell ref="B11:B15"/>
    <mergeCell ref="C11:C15"/>
    <mergeCell ref="D11:D15"/>
    <mergeCell ref="I11:I15"/>
    <mergeCell ref="J11:J15"/>
    <mergeCell ref="K11:K15"/>
    <mergeCell ref="L11:L15"/>
    <mergeCell ref="M11:M15"/>
    <mergeCell ref="O11:O13"/>
    <mergeCell ref="B29:B32"/>
    <mergeCell ref="C29:C32"/>
    <mergeCell ref="P5:P7"/>
    <mergeCell ref="R5:R7"/>
    <mergeCell ref="P29:P31"/>
    <mergeCell ref="R29:R31"/>
    <mergeCell ref="P26:P28"/>
    <mergeCell ref="R26:R28"/>
    <mergeCell ref="P11:P13"/>
    <mergeCell ref="R11:R13"/>
    <mergeCell ref="P8:P10"/>
    <mergeCell ref="R8:R10"/>
    <mergeCell ref="P21:P23"/>
    <mergeCell ref="R21:R23"/>
    <mergeCell ref="P24:P25"/>
    <mergeCell ref="R24:R25"/>
    <mergeCell ref="R14:R15"/>
    <mergeCell ref="P14:P15"/>
    <mergeCell ref="D29:D32"/>
    <mergeCell ref="I29:I32"/>
    <mergeCell ref="J29:J32"/>
    <mergeCell ref="B21:B28"/>
    <mergeCell ref="C21:C28"/>
    <mergeCell ref="D21:D28"/>
    <mergeCell ref="I21:I28"/>
    <mergeCell ref="J21:J28"/>
    <mergeCell ref="K21:K28"/>
    <mergeCell ref="L21:L28"/>
    <mergeCell ref="M21:M28"/>
    <mergeCell ref="P19:P20"/>
    <mergeCell ref="R19:R20"/>
    <mergeCell ref="K16:K20"/>
    <mergeCell ref="O16:O18"/>
    <mergeCell ref="P16:P18"/>
    <mergeCell ref="R16:R18"/>
    <mergeCell ref="L16:L20"/>
    <mergeCell ref="M16:M20"/>
    <mergeCell ref="B16:B20"/>
    <mergeCell ref="C16:C20"/>
    <mergeCell ref="D16:D20"/>
    <mergeCell ref="I16:I20"/>
    <mergeCell ref="J16:J20"/>
    <mergeCell ref="B5:B10"/>
    <mergeCell ref="O5:O7"/>
    <mergeCell ref="K5:K10"/>
    <mergeCell ref="L5:L10"/>
    <mergeCell ref="M5:M10"/>
    <mergeCell ref="C5:C10"/>
    <mergeCell ref="D5:D10"/>
    <mergeCell ref="I5:I10"/>
    <mergeCell ref="J5:J10"/>
  </mergeCells>
  <printOptions gridLines="1"/>
  <pageMargins left="0.25" right="0.25" top="0.75" bottom="0.75" header="0.3" footer="0.3"/>
  <pageSetup paperSize="9" scale="34"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42C56-E38C-4C01-8D5D-587DC2F7FC1A}">
  <sheetPr codeName="Foglio2">
    <pageSetUpPr fitToPage="1"/>
  </sheetPr>
  <dimension ref="A1:R57"/>
  <sheetViews>
    <sheetView topLeftCell="A31" zoomScale="70" zoomScaleNormal="70" workbookViewId="0">
      <selection activeCell="S44" sqref="A4:S44"/>
    </sheetView>
  </sheetViews>
  <sheetFormatPr defaultColWidth="8.85546875" defaultRowHeight="15" x14ac:dyDescent="0.25"/>
  <cols>
    <col min="1" max="1" width="28.42578125" style="23" customWidth="1"/>
    <col min="2" max="2" width="48.140625" style="23" customWidth="1"/>
    <col min="3" max="3" width="17.28515625" style="23" customWidth="1"/>
    <col min="4" max="4" width="25.7109375" style="23" customWidth="1"/>
    <col min="5" max="5" width="18.28515625" style="23" hidden="1" customWidth="1"/>
    <col min="6" max="6" width="9.140625" style="23" hidden="1" customWidth="1"/>
    <col min="7" max="7" width="0.140625" style="23" hidden="1" customWidth="1"/>
    <col min="8" max="8" width="0.28515625" style="23" customWidth="1"/>
    <col min="9" max="9" width="29.7109375" style="23" customWidth="1"/>
    <col min="10" max="10" width="16.5703125" style="12" customWidth="1"/>
    <col min="11" max="11" width="18" style="23" customWidth="1"/>
    <col min="12" max="12" width="16.85546875" style="23" customWidth="1"/>
    <col min="13" max="13" width="11.85546875" style="23" customWidth="1"/>
    <col min="14" max="14" width="21.5703125" style="23" customWidth="1"/>
    <col min="15" max="15" width="28.28515625" style="23" customWidth="1"/>
    <col min="16" max="16" width="27.5703125" style="23" customWidth="1"/>
    <col min="17" max="17" width="18.5703125" style="23" customWidth="1"/>
    <col min="18" max="18" width="21" style="24" customWidth="1"/>
    <col min="19" max="20" width="8.85546875" style="23"/>
    <col min="21" max="21" width="38.140625" style="23" customWidth="1"/>
    <col min="22" max="16384" width="8.85546875" style="23"/>
  </cols>
  <sheetData>
    <row r="1" spans="1:18" x14ac:dyDescent="0.25">
      <c r="J1" s="23"/>
    </row>
    <row r="2" spans="1:18" x14ac:dyDescent="0.25">
      <c r="J2" s="23"/>
    </row>
    <row r="3" spans="1:18" ht="15.75" thickBot="1" x14ac:dyDescent="0.3">
      <c r="A3" s="114"/>
      <c r="B3" s="114"/>
      <c r="C3" s="114"/>
      <c r="D3" s="114"/>
      <c r="E3" s="114"/>
      <c r="F3" s="114"/>
      <c r="G3" s="114"/>
      <c r="H3" s="114"/>
      <c r="I3" s="114"/>
      <c r="J3" s="114"/>
      <c r="K3" s="114"/>
      <c r="L3" s="114"/>
      <c r="M3" s="114"/>
      <c r="N3" s="114"/>
      <c r="O3" s="114"/>
      <c r="P3" s="114"/>
      <c r="Q3" s="114"/>
      <c r="R3" s="114"/>
    </row>
    <row r="4" spans="1:18" ht="97.15" customHeight="1" thickBot="1" x14ac:dyDescent="0.3">
      <c r="A4" s="34" t="s">
        <v>128</v>
      </c>
      <c r="B4" s="41" t="s">
        <v>14</v>
      </c>
      <c r="C4" s="42" t="s">
        <v>13</v>
      </c>
      <c r="D4" s="41" t="s">
        <v>5</v>
      </c>
      <c r="E4" s="41"/>
      <c r="F4" s="42"/>
      <c r="G4" s="42"/>
      <c r="H4" s="42"/>
      <c r="I4" s="43" t="s">
        <v>6</v>
      </c>
      <c r="J4" s="44">
        <v>0.8</v>
      </c>
      <c r="K4" s="44">
        <v>0.2</v>
      </c>
      <c r="L4" s="45" t="s">
        <v>27</v>
      </c>
      <c r="M4" s="45" t="s">
        <v>22</v>
      </c>
      <c r="N4" s="44" t="s">
        <v>9</v>
      </c>
      <c r="O4" s="44" t="s">
        <v>10</v>
      </c>
      <c r="P4" s="44" t="s">
        <v>11</v>
      </c>
      <c r="Q4" s="44" t="s">
        <v>7</v>
      </c>
      <c r="R4" s="44" t="s">
        <v>12</v>
      </c>
    </row>
    <row r="5" spans="1:18" ht="52.9" customHeight="1" thickBot="1" x14ac:dyDescent="0.3">
      <c r="A5" s="107" t="s">
        <v>1</v>
      </c>
      <c r="B5" s="99" t="s">
        <v>24</v>
      </c>
      <c r="C5" s="99" t="s">
        <v>20</v>
      </c>
      <c r="D5" s="100">
        <v>2853307.2</v>
      </c>
      <c r="E5" s="20"/>
      <c r="F5" s="20"/>
      <c r="G5" s="20"/>
      <c r="H5" s="20"/>
      <c r="I5" s="100">
        <v>53109.53</v>
      </c>
      <c r="J5" s="115">
        <f>I5*J4</f>
        <v>42487.624000000003</v>
      </c>
      <c r="K5" s="115">
        <f>I5*K4</f>
        <v>10621.906000000001</v>
      </c>
      <c r="L5" s="101">
        <v>0.3</v>
      </c>
      <c r="M5" s="101">
        <v>0.24</v>
      </c>
      <c r="N5" s="46" t="s">
        <v>130</v>
      </c>
      <c r="O5" s="20" t="s">
        <v>25</v>
      </c>
      <c r="P5" s="20" t="s">
        <v>28</v>
      </c>
      <c r="Q5" s="19">
        <v>11471.66</v>
      </c>
      <c r="R5" s="102">
        <f>SUM(Q5:Q10)</f>
        <v>32035.660000000003</v>
      </c>
    </row>
    <row r="6" spans="1:18" ht="58.15" customHeight="1" thickBot="1" x14ac:dyDescent="0.3">
      <c r="A6" s="116"/>
      <c r="B6" s="99"/>
      <c r="C6" s="99"/>
      <c r="D6" s="100"/>
      <c r="E6" s="20"/>
      <c r="F6" s="20"/>
      <c r="G6" s="20"/>
      <c r="H6" s="20"/>
      <c r="I6" s="100"/>
      <c r="J6" s="115"/>
      <c r="K6" s="115"/>
      <c r="L6" s="101"/>
      <c r="M6" s="101"/>
      <c r="N6" s="46" t="s">
        <v>131</v>
      </c>
      <c r="O6" s="20" t="s">
        <v>39</v>
      </c>
      <c r="P6" s="21" t="s">
        <v>40</v>
      </c>
      <c r="Q6" s="47">
        <v>10621.91</v>
      </c>
      <c r="R6" s="103"/>
    </row>
    <row r="7" spans="1:18" ht="52.9" customHeight="1" thickBot="1" x14ac:dyDescent="0.3">
      <c r="A7" s="116"/>
      <c r="B7" s="99"/>
      <c r="C7" s="99"/>
      <c r="D7" s="100"/>
      <c r="E7" s="20"/>
      <c r="F7" s="20"/>
      <c r="G7" s="20"/>
      <c r="H7" s="20"/>
      <c r="I7" s="100"/>
      <c r="J7" s="115"/>
      <c r="K7" s="115"/>
      <c r="L7" s="101"/>
      <c r="M7" s="101"/>
      <c r="N7" s="20" t="s">
        <v>132</v>
      </c>
      <c r="O7" s="20" t="s">
        <v>26</v>
      </c>
      <c r="P7" s="20" t="s">
        <v>41</v>
      </c>
      <c r="Q7" s="19">
        <v>1019.7</v>
      </c>
      <c r="R7" s="103"/>
    </row>
    <row r="8" spans="1:18" ht="71.45" customHeight="1" thickBot="1" x14ac:dyDescent="0.3">
      <c r="A8" s="116"/>
      <c r="B8" s="99"/>
      <c r="C8" s="99"/>
      <c r="D8" s="100"/>
      <c r="E8" s="20"/>
      <c r="F8" s="20"/>
      <c r="G8" s="20"/>
      <c r="H8" s="20"/>
      <c r="I8" s="100"/>
      <c r="J8" s="115"/>
      <c r="K8" s="115"/>
      <c r="L8" s="101"/>
      <c r="M8" s="101"/>
      <c r="N8" s="20" t="s">
        <v>132</v>
      </c>
      <c r="O8" s="20" t="s">
        <v>42</v>
      </c>
      <c r="P8" s="20" t="s">
        <v>43</v>
      </c>
      <c r="Q8" s="19">
        <v>2974.13</v>
      </c>
      <c r="R8" s="103"/>
    </row>
    <row r="9" spans="1:18" ht="67.150000000000006" customHeight="1" thickBot="1" x14ac:dyDescent="0.3">
      <c r="A9" s="116"/>
      <c r="B9" s="99"/>
      <c r="C9" s="99"/>
      <c r="D9" s="100"/>
      <c r="E9" s="20"/>
      <c r="F9" s="20"/>
      <c r="G9" s="20"/>
      <c r="H9" s="20"/>
      <c r="I9" s="100"/>
      <c r="J9" s="115"/>
      <c r="K9" s="115"/>
      <c r="L9" s="101"/>
      <c r="M9" s="101"/>
      <c r="N9" s="46" t="s">
        <v>129</v>
      </c>
      <c r="O9" s="20" t="s">
        <v>42</v>
      </c>
      <c r="P9" s="20" t="s">
        <v>43</v>
      </c>
      <c r="Q9" s="19">
        <v>2974.13</v>
      </c>
      <c r="R9" s="103"/>
    </row>
    <row r="10" spans="1:18" ht="66" customHeight="1" thickBot="1" x14ac:dyDescent="0.3">
      <c r="A10" s="116"/>
      <c r="B10" s="99"/>
      <c r="C10" s="99"/>
      <c r="D10" s="100"/>
      <c r="E10" s="20"/>
      <c r="F10" s="20"/>
      <c r="G10" s="20"/>
      <c r="H10" s="20"/>
      <c r="I10" s="100"/>
      <c r="J10" s="115"/>
      <c r="K10" s="115"/>
      <c r="L10" s="101"/>
      <c r="M10" s="101"/>
      <c r="N10" s="20" t="s">
        <v>130</v>
      </c>
      <c r="O10" s="20" t="s">
        <v>42</v>
      </c>
      <c r="P10" s="20" t="s">
        <v>43</v>
      </c>
      <c r="Q10" s="19">
        <v>2974.13</v>
      </c>
      <c r="R10" s="103"/>
    </row>
    <row r="11" spans="1:18" ht="67.900000000000006" customHeight="1" thickBot="1" x14ac:dyDescent="0.3">
      <c r="A11" s="116"/>
      <c r="B11" s="99" t="s">
        <v>44</v>
      </c>
      <c r="C11" s="99" t="s">
        <v>20</v>
      </c>
      <c r="D11" s="113">
        <v>3029704.4</v>
      </c>
      <c r="E11" s="47">
        <v>56284.679199999999</v>
      </c>
      <c r="F11" s="47"/>
      <c r="G11" s="47"/>
      <c r="H11" s="47"/>
      <c r="I11" s="113">
        <v>56284.679199999999</v>
      </c>
      <c r="J11" s="113">
        <f>I11*J4</f>
        <v>45027.74336</v>
      </c>
      <c r="K11" s="113">
        <f>I11*K4</f>
        <v>11256.93584</v>
      </c>
      <c r="L11" s="101">
        <v>0.3</v>
      </c>
      <c r="M11" s="101">
        <v>0.24</v>
      </c>
      <c r="N11" s="46" t="s">
        <v>130</v>
      </c>
      <c r="O11" s="20" t="s">
        <v>25</v>
      </c>
      <c r="P11" s="20" t="s">
        <v>28</v>
      </c>
      <c r="Q11" s="47">
        <v>12157.49</v>
      </c>
      <c r="R11" s="102">
        <f>SUM(Q11:Q16)</f>
        <v>33950.926105600003</v>
      </c>
    </row>
    <row r="12" spans="1:18" ht="60.6" customHeight="1" thickBot="1" x14ac:dyDescent="0.3">
      <c r="A12" s="116"/>
      <c r="B12" s="99"/>
      <c r="C12" s="99"/>
      <c r="D12" s="113"/>
      <c r="E12" s="47"/>
      <c r="F12" s="47"/>
      <c r="G12" s="47"/>
      <c r="H12" s="47"/>
      <c r="I12" s="113"/>
      <c r="J12" s="113"/>
      <c r="K12" s="113"/>
      <c r="L12" s="101"/>
      <c r="M12" s="101"/>
      <c r="N12" s="46" t="s">
        <v>129</v>
      </c>
      <c r="O12" s="20" t="s">
        <v>39</v>
      </c>
      <c r="P12" s="21" t="s">
        <v>40</v>
      </c>
      <c r="Q12" s="47">
        <v>11256.94</v>
      </c>
      <c r="R12" s="103"/>
    </row>
    <row r="13" spans="1:18" ht="61.15" customHeight="1" thickBot="1" x14ac:dyDescent="0.3">
      <c r="A13" s="116"/>
      <c r="B13" s="99"/>
      <c r="C13" s="99"/>
      <c r="D13" s="113"/>
      <c r="E13" s="47"/>
      <c r="F13" s="47"/>
      <c r="G13" s="47"/>
      <c r="H13" s="47"/>
      <c r="I13" s="113"/>
      <c r="J13" s="113"/>
      <c r="K13" s="113"/>
      <c r="L13" s="101"/>
      <c r="M13" s="101"/>
      <c r="N13" s="20" t="s">
        <v>132</v>
      </c>
      <c r="O13" s="20" t="s">
        <v>26</v>
      </c>
      <c r="P13" s="20" t="s">
        <v>41</v>
      </c>
      <c r="Q13" s="47">
        <v>1080.67</v>
      </c>
      <c r="R13" s="103"/>
    </row>
    <row r="14" spans="1:18" ht="64.150000000000006" customHeight="1" thickBot="1" x14ac:dyDescent="0.3">
      <c r="A14" s="116"/>
      <c r="B14" s="99"/>
      <c r="C14" s="99"/>
      <c r="D14" s="113"/>
      <c r="E14" s="47"/>
      <c r="F14" s="47"/>
      <c r="G14" s="47"/>
      <c r="H14" s="47"/>
      <c r="I14" s="113"/>
      <c r="J14" s="113"/>
      <c r="K14" s="113"/>
      <c r="L14" s="101"/>
      <c r="M14" s="101"/>
      <c r="N14" s="46" t="s">
        <v>129</v>
      </c>
      <c r="O14" s="20" t="s">
        <v>42</v>
      </c>
      <c r="P14" s="20" t="s">
        <v>43</v>
      </c>
      <c r="Q14" s="47">
        <f>$J$11*0.21*1/3</f>
        <v>3151.9420351999997</v>
      </c>
      <c r="R14" s="103"/>
    </row>
    <row r="15" spans="1:18" ht="70.150000000000006" customHeight="1" thickBot="1" x14ac:dyDescent="0.3">
      <c r="A15" s="116"/>
      <c r="B15" s="99"/>
      <c r="C15" s="99"/>
      <c r="D15" s="113"/>
      <c r="E15" s="47"/>
      <c r="F15" s="47"/>
      <c r="G15" s="47"/>
      <c r="H15" s="47"/>
      <c r="I15" s="113"/>
      <c r="J15" s="113"/>
      <c r="K15" s="113"/>
      <c r="L15" s="101"/>
      <c r="M15" s="101"/>
      <c r="N15" s="46" t="s">
        <v>129</v>
      </c>
      <c r="O15" s="20" t="s">
        <v>42</v>
      </c>
      <c r="P15" s="20" t="s">
        <v>43</v>
      </c>
      <c r="Q15" s="47">
        <f t="shared" ref="Q15:Q16" si="0">$J$11*0.21*1/3</f>
        <v>3151.9420351999997</v>
      </c>
      <c r="R15" s="103"/>
    </row>
    <row r="16" spans="1:18" ht="57" customHeight="1" thickBot="1" x14ac:dyDescent="0.3">
      <c r="A16" s="116"/>
      <c r="B16" s="99"/>
      <c r="C16" s="99"/>
      <c r="D16" s="113"/>
      <c r="E16" s="47"/>
      <c r="F16" s="47"/>
      <c r="G16" s="47"/>
      <c r="H16" s="47"/>
      <c r="I16" s="113"/>
      <c r="J16" s="113"/>
      <c r="K16" s="113"/>
      <c r="L16" s="101"/>
      <c r="M16" s="101"/>
      <c r="N16" s="20" t="s">
        <v>132</v>
      </c>
      <c r="O16" s="20" t="s">
        <v>42</v>
      </c>
      <c r="P16" s="20" t="s">
        <v>43</v>
      </c>
      <c r="Q16" s="47">
        <f t="shared" si="0"/>
        <v>3151.9420351999997</v>
      </c>
      <c r="R16" s="103"/>
    </row>
    <row r="17" spans="1:18" ht="82.9" customHeight="1" thickBot="1" x14ac:dyDescent="0.3">
      <c r="A17" s="116"/>
      <c r="B17" s="99" t="s">
        <v>45</v>
      </c>
      <c r="C17" s="99" t="s">
        <v>20</v>
      </c>
      <c r="D17" s="113">
        <v>6381689.2000000002</v>
      </c>
      <c r="E17" s="47"/>
      <c r="F17" s="47"/>
      <c r="G17" s="47"/>
      <c r="H17" s="47"/>
      <c r="I17" s="113">
        <v>115238.7164</v>
      </c>
      <c r="J17" s="113">
        <f>I17*J4</f>
        <v>92190.97312000001</v>
      </c>
      <c r="K17" s="113">
        <f>I17*K4</f>
        <v>23047.743280000002</v>
      </c>
      <c r="L17" s="101">
        <v>0.3</v>
      </c>
      <c r="M17" s="101">
        <v>0.24</v>
      </c>
      <c r="N17" s="20" t="s">
        <v>132</v>
      </c>
      <c r="O17" s="20" t="s">
        <v>25</v>
      </c>
      <c r="P17" s="20" t="s">
        <v>28</v>
      </c>
      <c r="Q17" s="47">
        <v>24891.56</v>
      </c>
      <c r="R17" s="102">
        <f>SUM(Q17:Q24)</f>
        <v>66285.296236800001</v>
      </c>
    </row>
    <row r="18" spans="1:18" ht="67.150000000000006" customHeight="1" thickBot="1" x14ac:dyDescent="0.3">
      <c r="A18" s="116"/>
      <c r="B18" s="99"/>
      <c r="C18" s="99"/>
      <c r="D18" s="113"/>
      <c r="E18" s="47"/>
      <c r="F18" s="47"/>
      <c r="G18" s="47"/>
      <c r="H18" s="47"/>
      <c r="I18" s="113"/>
      <c r="J18" s="113"/>
      <c r="K18" s="113"/>
      <c r="L18" s="101"/>
      <c r="M18" s="101"/>
      <c r="N18" s="46" t="s">
        <v>129</v>
      </c>
      <c r="O18" s="20" t="s">
        <v>39</v>
      </c>
      <c r="P18" s="21" t="s">
        <v>40</v>
      </c>
      <c r="Q18" s="47">
        <v>23047.74</v>
      </c>
      <c r="R18" s="103"/>
    </row>
    <row r="19" spans="1:18" ht="57.6" customHeight="1" thickBot="1" x14ac:dyDescent="0.3">
      <c r="A19" s="116"/>
      <c r="B19" s="99"/>
      <c r="C19" s="99"/>
      <c r="D19" s="113"/>
      <c r="E19" s="47"/>
      <c r="F19" s="47"/>
      <c r="G19" s="47"/>
      <c r="H19" s="47"/>
      <c r="I19" s="113"/>
      <c r="J19" s="113"/>
      <c r="K19" s="113"/>
      <c r="L19" s="101"/>
      <c r="M19" s="101"/>
      <c r="N19" s="20" t="s">
        <v>132</v>
      </c>
      <c r="O19" s="20" t="s">
        <v>26</v>
      </c>
      <c r="P19" s="20" t="s">
        <v>41</v>
      </c>
      <c r="Q19" s="47">
        <v>2212.58</v>
      </c>
      <c r="R19" s="103"/>
    </row>
    <row r="20" spans="1:18" ht="47.45" customHeight="1" thickBot="1" x14ac:dyDescent="0.3">
      <c r="A20" s="116"/>
      <c r="B20" s="99"/>
      <c r="C20" s="99"/>
      <c r="D20" s="113"/>
      <c r="E20" s="47"/>
      <c r="F20" s="47"/>
      <c r="G20" s="47"/>
      <c r="H20" s="47"/>
      <c r="I20" s="113"/>
      <c r="J20" s="113"/>
      <c r="K20" s="113"/>
      <c r="L20" s="101"/>
      <c r="M20" s="101"/>
      <c r="N20" s="46" t="s">
        <v>129</v>
      </c>
      <c r="O20" s="20" t="s">
        <v>42</v>
      </c>
      <c r="P20" s="20" t="s">
        <v>46</v>
      </c>
      <c r="Q20" s="47">
        <v>3226.68</v>
      </c>
      <c r="R20" s="103"/>
    </row>
    <row r="21" spans="1:18" ht="71.45" customHeight="1" thickBot="1" x14ac:dyDescent="0.3">
      <c r="A21" s="116"/>
      <c r="B21" s="99"/>
      <c r="C21" s="99"/>
      <c r="D21" s="113"/>
      <c r="E21" s="47"/>
      <c r="F21" s="47"/>
      <c r="G21" s="47"/>
      <c r="H21" s="47"/>
      <c r="I21" s="113"/>
      <c r="J21" s="113"/>
      <c r="K21" s="113"/>
      <c r="L21" s="101"/>
      <c r="M21" s="101"/>
      <c r="N21" s="46" t="s">
        <v>129</v>
      </c>
      <c r="O21" s="20" t="s">
        <v>42</v>
      </c>
      <c r="P21" s="20" t="s">
        <v>46</v>
      </c>
      <c r="Q21" s="47">
        <f t="shared" ref="Q21:Q24" si="1">$J$17*0.21*1/6</f>
        <v>3226.6840592000003</v>
      </c>
      <c r="R21" s="103"/>
    </row>
    <row r="22" spans="1:18" ht="62.45" customHeight="1" thickBot="1" x14ac:dyDescent="0.3">
      <c r="A22" s="116"/>
      <c r="B22" s="99"/>
      <c r="C22" s="99"/>
      <c r="D22" s="113"/>
      <c r="E22" s="47"/>
      <c r="F22" s="47"/>
      <c r="G22" s="47"/>
      <c r="H22" s="47"/>
      <c r="I22" s="113"/>
      <c r="J22" s="113"/>
      <c r="K22" s="113"/>
      <c r="L22" s="101"/>
      <c r="M22" s="101"/>
      <c r="N22" s="46" t="s">
        <v>129</v>
      </c>
      <c r="O22" s="20" t="s">
        <v>42</v>
      </c>
      <c r="P22" s="20" t="s">
        <v>46</v>
      </c>
      <c r="Q22" s="47">
        <f t="shared" si="1"/>
        <v>3226.6840592000003</v>
      </c>
      <c r="R22" s="103"/>
    </row>
    <row r="23" spans="1:18" ht="58.9" customHeight="1" thickBot="1" x14ac:dyDescent="0.3">
      <c r="A23" s="116"/>
      <c r="B23" s="99"/>
      <c r="C23" s="99"/>
      <c r="D23" s="113"/>
      <c r="E23" s="47"/>
      <c r="F23" s="47"/>
      <c r="G23" s="47"/>
      <c r="H23" s="47"/>
      <c r="I23" s="113"/>
      <c r="J23" s="113"/>
      <c r="K23" s="113"/>
      <c r="L23" s="101"/>
      <c r="M23" s="101"/>
      <c r="N23" s="46" t="s">
        <v>129</v>
      </c>
      <c r="O23" s="20" t="s">
        <v>42</v>
      </c>
      <c r="P23" s="20" t="s">
        <v>46</v>
      </c>
      <c r="Q23" s="47">
        <f t="shared" si="1"/>
        <v>3226.6840592000003</v>
      </c>
      <c r="R23" s="103"/>
    </row>
    <row r="24" spans="1:18" ht="58.9" customHeight="1" thickBot="1" x14ac:dyDescent="0.3">
      <c r="A24" s="116"/>
      <c r="B24" s="99"/>
      <c r="C24" s="99"/>
      <c r="D24" s="113"/>
      <c r="E24" s="47">
        <v>53109.529600000002</v>
      </c>
      <c r="F24" s="47"/>
      <c r="G24" s="47"/>
      <c r="H24" s="47"/>
      <c r="I24" s="113"/>
      <c r="J24" s="113"/>
      <c r="K24" s="113"/>
      <c r="L24" s="101"/>
      <c r="M24" s="101"/>
      <c r="N24" s="46" t="s">
        <v>129</v>
      </c>
      <c r="O24" s="20" t="s">
        <v>42</v>
      </c>
      <c r="P24" s="20" t="s">
        <v>46</v>
      </c>
      <c r="Q24" s="47">
        <f t="shared" si="1"/>
        <v>3226.6840592000003</v>
      </c>
      <c r="R24" s="103"/>
    </row>
    <row r="25" spans="1:18" ht="62.45" customHeight="1" thickBot="1" x14ac:dyDescent="0.3">
      <c r="A25" s="116"/>
      <c r="B25" s="99" t="s">
        <v>47</v>
      </c>
      <c r="C25" s="99" t="s">
        <v>20</v>
      </c>
      <c r="D25" s="113">
        <v>3661315</v>
      </c>
      <c r="E25" s="113">
        <v>67653.67</v>
      </c>
      <c r="F25" s="113"/>
      <c r="G25" s="113"/>
      <c r="H25" s="113"/>
      <c r="I25" s="113">
        <v>67653.67</v>
      </c>
      <c r="J25" s="113">
        <f>I25*J4</f>
        <v>54122.936000000002</v>
      </c>
      <c r="K25" s="113">
        <f>I25*K4</f>
        <v>13530.734</v>
      </c>
      <c r="L25" s="101">
        <v>0.3</v>
      </c>
      <c r="M25" s="101">
        <v>0.24</v>
      </c>
      <c r="N25" s="20" t="s">
        <v>132</v>
      </c>
      <c r="O25" s="20" t="s">
        <v>48</v>
      </c>
      <c r="P25" s="21">
        <v>0.22</v>
      </c>
      <c r="Q25" s="47">
        <v>11907.05</v>
      </c>
      <c r="R25" s="102">
        <f>SUM(Q25:Q31)</f>
        <v>24570.899999999998</v>
      </c>
    </row>
    <row r="26" spans="1:18" ht="60" customHeight="1" thickBot="1" x14ac:dyDescent="0.3">
      <c r="A26" s="116"/>
      <c r="B26" s="99"/>
      <c r="C26" s="99"/>
      <c r="D26" s="113"/>
      <c r="E26" s="113"/>
      <c r="F26" s="113"/>
      <c r="G26" s="113"/>
      <c r="H26" s="113"/>
      <c r="I26" s="113"/>
      <c r="J26" s="113"/>
      <c r="K26" s="113"/>
      <c r="L26" s="101"/>
      <c r="M26" s="101"/>
      <c r="N26" s="20" t="s">
        <v>132</v>
      </c>
      <c r="O26" s="20" t="s">
        <v>26</v>
      </c>
      <c r="P26" s="20" t="s">
        <v>41</v>
      </c>
      <c r="Q26" s="47">
        <v>1298.05</v>
      </c>
      <c r="R26" s="103"/>
    </row>
    <row r="27" spans="1:18" ht="55.9" customHeight="1" thickBot="1" x14ac:dyDescent="0.3">
      <c r="A27" s="116"/>
      <c r="B27" s="99"/>
      <c r="C27" s="99"/>
      <c r="D27" s="113"/>
      <c r="E27" s="113"/>
      <c r="F27" s="113"/>
      <c r="G27" s="113"/>
      <c r="H27" s="113"/>
      <c r="I27" s="113"/>
      <c r="J27" s="113"/>
      <c r="K27" s="113"/>
      <c r="L27" s="101"/>
      <c r="M27" s="101"/>
      <c r="N27" s="46" t="s">
        <v>129</v>
      </c>
      <c r="O27" s="20" t="s">
        <v>42</v>
      </c>
      <c r="P27" s="46" t="s">
        <v>49</v>
      </c>
      <c r="Q27" s="47">
        <v>2273.16</v>
      </c>
      <c r="R27" s="103"/>
    </row>
    <row r="28" spans="1:18" ht="69" customHeight="1" thickBot="1" x14ac:dyDescent="0.3">
      <c r="A28" s="116"/>
      <c r="B28" s="99"/>
      <c r="C28" s="99"/>
      <c r="D28" s="113"/>
      <c r="E28" s="113"/>
      <c r="F28" s="113"/>
      <c r="G28" s="113"/>
      <c r="H28" s="113"/>
      <c r="I28" s="113"/>
      <c r="J28" s="113"/>
      <c r="K28" s="113"/>
      <c r="L28" s="101"/>
      <c r="M28" s="101"/>
      <c r="N28" s="46" t="s">
        <v>129</v>
      </c>
      <c r="O28" s="20" t="s">
        <v>42</v>
      </c>
      <c r="P28" s="46" t="s">
        <v>49</v>
      </c>
      <c r="Q28" s="47">
        <v>2273.16</v>
      </c>
      <c r="R28" s="103"/>
    </row>
    <row r="29" spans="1:18" ht="61.15" customHeight="1" thickBot="1" x14ac:dyDescent="0.3">
      <c r="A29" s="116"/>
      <c r="B29" s="99"/>
      <c r="C29" s="99"/>
      <c r="D29" s="113"/>
      <c r="E29" s="113"/>
      <c r="F29" s="113"/>
      <c r="G29" s="113"/>
      <c r="H29" s="113"/>
      <c r="I29" s="113"/>
      <c r="J29" s="113"/>
      <c r="K29" s="113"/>
      <c r="L29" s="101"/>
      <c r="M29" s="101"/>
      <c r="N29" s="20" t="s">
        <v>132</v>
      </c>
      <c r="O29" s="20" t="s">
        <v>42</v>
      </c>
      <c r="P29" s="46" t="s">
        <v>49</v>
      </c>
      <c r="Q29" s="47">
        <v>2273.16</v>
      </c>
      <c r="R29" s="103"/>
    </row>
    <row r="30" spans="1:18" ht="58.9" customHeight="1" thickBot="1" x14ac:dyDescent="0.3">
      <c r="A30" s="116"/>
      <c r="B30" s="99"/>
      <c r="C30" s="99"/>
      <c r="D30" s="113"/>
      <c r="E30" s="113"/>
      <c r="F30" s="113"/>
      <c r="G30" s="113"/>
      <c r="H30" s="113"/>
      <c r="I30" s="113"/>
      <c r="J30" s="113"/>
      <c r="K30" s="113"/>
      <c r="L30" s="101"/>
      <c r="M30" s="101"/>
      <c r="N30" s="46" t="s">
        <v>129</v>
      </c>
      <c r="O30" s="20" t="s">
        <v>42</v>
      </c>
      <c r="P30" s="46" t="s">
        <v>49</v>
      </c>
      <c r="Q30" s="47">
        <v>2273.16</v>
      </c>
      <c r="R30" s="103"/>
    </row>
    <row r="31" spans="1:18" ht="76.150000000000006" customHeight="1" thickBot="1" x14ac:dyDescent="0.3">
      <c r="A31" s="116"/>
      <c r="B31" s="99"/>
      <c r="C31" s="99"/>
      <c r="D31" s="113"/>
      <c r="E31" s="113"/>
      <c r="F31" s="113"/>
      <c r="G31" s="113"/>
      <c r="H31" s="113"/>
      <c r="I31" s="113"/>
      <c r="J31" s="113"/>
      <c r="K31" s="113"/>
      <c r="L31" s="101"/>
      <c r="M31" s="101"/>
      <c r="N31" s="20" t="s">
        <v>131</v>
      </c>
      <c r="O31" s="20" t="s">
        <v>42</v>
      </c>
      <c r="P31" s="46" t="s">
        <v>49</v>
      </c>
      <c r="Q31" s="47">
        <v>2273.16</v>
      </c>
      <c r="R31" s="103"/>
    </row>
    <row r="32" spans="1:18" ht="48.6" customHeight="1" thickBot="1" x14ac:dyDescent="0.3">
      <c r="A32" s="116"/>
      <c r="B32" s="99" t="s">
        <v>50</v>
      </c>
      <c r="C32" s="99" t="s">
        <v>20</v>
      </c>
      <c r="D32" s="113">
        <v>589394.4</v>
      </c>
      <c r="E32" s="113"/>
      <c r="F32" s="113"/>
      <c r="G32" s="113"/>
      <c r="H32" s="113"/>
      <c r="I32" s="113">
        <f>D32*0.02</f>
        <v>11787.888000000001</v>
      </c>
      <c r="J32" s="113">
        <f>I32*J4</f>
        <v>9430.3104000000003</v>
      </c>
      <c r="K32" s="113">
        <f>I32*K4</f>
        <v>2357.5776000000001</v>
      </c>
      <c r="L32" s="101">
        <v>0.3</v>
      </c>
      <c r="M32" s="101">
        <v>0.24</v>
      </c>
      <c r="N32" s="20" t="s">
        <v>132</v>
      </c>
      <c r="O32" s="20" t="s">
        <v>25</v>
      </c>
      <c r="P32" s="20" t="s">
        <v>28</v>
      </c>
      <c r="Q32" s="47">
        <v>2546.1799999999998</v>
      </c>
      <c r="R32" s="102">
        <f>SUM(Q32:Q36)</f>
        <v>7181.19</v>
      </c>
    </row>
    <row r="33" spans="1:18" ht="53.45" customHeight="1" thickBot="1" x14ac:dyDescent="0.3">
      <c r="A33" s="116"/>
      <c r="B33" s="99"/>
      <c r="C33" s="99"/>
      <c r="D33" s="113"/>
      <c r="E33" s="113"/>
      <c r="F33" s="113"/>
      <c r="G33" s="113"/>
      <c r="H33" s="113"/>
      <c r="I33" s="113"/>
      <c r="J33" s="113"/>
      <c r="K33" s="113"/>
      <c r="L33" s="101"/>
      <c r="M33" s="101"/>
      <c r="N33" s="46" t="s">
        <v>129</v>
      </c>
      <c r="O33" s="20" t="s">
        <v>51</v>
      </c>
      <c r="P33" s="21" t="s">
        <v>52</v>
      </c>
      <c r="Q33" s="47">
        <v>353.64</v>
      </c>
      <c r="R33" s="103"/>
    </row>
    <row r="34" spans="1:18" ht="60.6" customHeight="1" thickBot="1" x14ac:dyDescent="0.3">
      <c r="A34" s="116"/>
      <c r="B34" s="99"/>
      <c r="C34" s="99"/>
      <c r="D34" s="113"/>
      <c r="E34" s="113"/>
      <c r="F34" s="113"/>
      <c r="G34" s="113"/>
      <c r="H34" s="113"/>
      <c r="I34" s="113"/>
      <c r="J34" s="113"/>
      <c r="K34" s="113"/>
      <c r="L34" s="101"/>
      <c r="M34" s="101"/>
      <c r="N34" s="46" t="s">
        <v>129</v>
      </c>
      <c r="O34" s="20" t="s">
        <v>26</v>
      </c>
      <c r="P34" s="20" t="s">
        <v>41</v>
      </c>
      <c r="Q34" s="47">
        <v>226.33</v>
      </c>
      <c r="R34" s="103"/>
    </row>
    <row r="35" spans="1:18" ht="71.45" customHeight="1" thickBot="1" x14ac:dyDescent="0.3">
      <c r="A35" s="116"/>
      <c r="B35" s="99"/>
      <c r="C35" s="99"/>
      <c r="D35" s="113"/>
      <c r="E35" s="113"/>
      <c r="F35" s="113"/>
      <c r="G35" s="113"/>
      <c r="H35" s="113"/>
      <c r="I35" s="113"/>
      <c r="J35" s="113"/>
      <c r="K35" s="113"/>
      <c r="L35" s="101"/>
      <c r="M35" s="101"/>
      <c r="N35" s="46" t="s">
        <v>129</v>
      </c>
      <c r="O35" s="20" t="s">
        <v>48</v>
      </c>
      <c r="P35" s="21">
        <v>0.22</v>
      </c>
      <c r="Q35" s="47">
        <v>2074.67</v>
      </c>
      <c r="R35" s="103"/>
    </row>
    <row r="36" spans="1:18" ht="57" customHeight="1" thickBot="1" x14ac:dyDescent="0.3">
      <c r="A36" s="116"/>
      <c r="B36" s="99"/>
      <c r="C36" s="99"/>
      <c r="D36" s="113"/>
      <c r="E36" s="113"/>
      <c r="F36" s="113"/>
      <c r="G36" s="113"/>
      <c r="H36" s="113"/>
      <c r="I36" s="113"/>
      <c r="J36" s="113"/>
      <c r="K36" s="113"/>
      <c r="L36" s="101"/>
      <c r="M36" s="101"/>
      <c r="N36" s="46" t="s">
        <v>129</v>
      </c>
      <c r="O36" s="20" t="s">
        <v>42</v>
      </c>
      <c r="P36" s="21">
        <v>0.21</v>
      </c>
      <c r="Q36" s="47">
        <v>1980.37</v>
      </c>
      <c r="R36" s="103"/>
    </row>
    <row r="37" spans="1:18" ht="65.45" customHeight="1" thickBot="1" x14ac:dyDescent="0.3">
      <c r="A37" s="116"/>
      <c r="B37" s="99" t="s">
        <v>53</v>
      </c>
      <c r="C37" s="99" t="s">
        <v>20</v>
      </c>
      <c r="D37" s="110">
        <f>919800/365/2*(365+18)</f>
        <v>482580</v>
      </c>
      <c r="E37" s="111"/>
      <c r="F37" s="111"/>
      <c r="G37" s="111"/>
      <c r="H37" s="111"/>
      <c r="I37" s="111">
        <f>D37*0.02</f>
        <v>9651.6</v>
      </c>
      <c r="J37" s="111">
        <f>I37*J4</f>
        <v>7721.2800000000007</v>
      </c>
      <c r="K37" s="111">
        <f>I37*K4</f>
        <v>1930.3200000000002</v>
      </c>
      <c r="L37" s="101">
        <v>0.3</v>
      </c>
      <c r="M37" s="101">
        <v>0.24</v>
      </c>
      <c r="N37" s="20" t="s">
        <v>132</v>
      </c>
      <c r="O37" s="20" t="s">
        <v>25</v>
      </c>
      <c r="P37" s="20" t="s">
        <v>28</v>
      </c>
      <c r="Q37" s="47">
        <v>2084.75</v>
      </c>
      <c r="R37" s="112">
        <f>SUM(Q37:Q40)</f>
        <v>5821.85</v>
      </c>
    </row>
    <row r="38" spans="1:18" ht="72" customHeight="1" thickBot="1" x14ac:dyDescent="0.3">
      <c r="A38" s="116"/>
      <c r="B38" s="99"/>
      <c r="C38" s="99"/>
      <c r="D38" s="110"/>
      <c r="E38" s="111"/>
      <c r="F38" s="111"/>
      <c r="G38" s="111"/>
      <c r="H38" s="111"/>
      <c r="I38" s="111"/>
      <c r="J38" s="111"/>
      <c r="K38" s="111"/>
      <c r="L38" s="101"/>
      <c r="M38" s="101"/>
      <c r="N38" s="46" t="s">
        <v>129</v>
      </c>
      <c r="O38" s="20" t="s">
        <v>39</v>
      </c>
      <c r="P38" s="21" t="s">
        <v>40</v>
      </c>
      <c r="Q38" s="47">
        <v>1930.32</v>
      </c>
      <c r="R38" s="103"/>
    </row>
    <row r="39" spans="1:18" ht="60.6" customHeight="1" thickBot="1" x14ac:dyDescent="0.3">
      <c r="A39" s="116"/>
      <c r="B39" s="99"/>
      <c r="C39" s="99"/>
      <c r="D39" s="110"/>
      <c r="E39" s="111"/>
      <c r="F39" s="111"/>
      <c r="G39" s="111"/>
      <c r="H39" s="111"/>
      <c r="I39" s="111"/>
      <c r="J39" s="111"/>
      <c r="K39" s="111"/>
      <c r="L39" s="101"/>
      <c r="M39" s="101"/>
      <c r="N39" s="46" t="s">
        <v>129</v>
      </c>
      <c r="O39" s="20" t="s">
        <v>26</v>
      </c>
      <c r="P39" s="20" t="s">
        <v>41</v>
      </c>
      <c r="Q39" s="47">
        <v>185.31</v>
      </c>
      <c r="R39" s="103"/>
    </row>
    <row r="40" spans="1:18" ht="67.150000000000006" customHeight="1" thickBot="1" x14ac:dyDescent="0.3">
      <c r="A40" s="117"/>
      <c r="B40" s="99"/>
      <c r="C40" s="99"/>
      <c r="D40" s="110"/>
      <c r="E40" s="111"/>
      <c r="F40" s="111"/>
      <c r="G40" s="111"/>
      <c r="H40" s="111"/>
      <c r="I40" s="111"/>
      <c r="J40" s="111"/>
      <c r="K40" s="111"/>
      <c r="L40" s="101"/>
      <c r="M40" s="101"/>
      <c r="N40" s="46" t="s">
        <v>129</v>
      </c>
      <c r="O40" s="20" t="s">
        <v>42</v>
      </c>
      <c r="P40" s="21">
        <v>0.21</v>
      </c>
      <c r="Q40" s="47">
        <v>1621.47</v>
      </c>
      <c r="R40" s="103"/>
    </row>
    <row r="41" spans="1:18" x14ac:dyDescent="0.25">
      <c r="J41" s="23"/>
      <c r="R41" s="30"/>
    </row>
    <row r="42" spans="1:18" x14ac:dyDescent="0.25">
      <c r="J42" s="23"/>
      <c r="R42" s="32">
        <f>SUM(R5:R40)</f>
        <v>169845.8223424</v>
      </c>
    </row>
    <row r="43" spans="1:18" ht="15.75" thickBot="1" x14ac:dyDescent="0.3">
      <c r="J43" s="23"/>
      <c r="R43" s="33"/>
    </row>
    <row r="44" spans="1:18" x14ac:dyDescent="0.25">
      <c r="J44" s="23"/>
    </row>
    <row r="45" spans="1:18" x14ac:dyDescent="0.25">
      <c r="J45" s="23"/>
    </row>
    <row r="46" spans="1:18" x14ac:dyDescent="0.25">
      <c r="J46" s="23"/>
    </row>
    <row r="47" spans="1:18" x14ac:dyDescent="0.25">
      <c r="J47" s="23"/>
    </row>
    <row r="48" spans="1:18" x14ac:dyDescent="0.25">
      <c r="J48" s="23"/>
    </row>
    <row r="49" spans="18:18" s="23" customFormat="1" x14ac:dyDescent="0.25">
      <c r="R49" s="24"/>
    </row>
    <row r="50" spans="18:18" s="23" customFormat="1" x14ac:dyDescent="0.25">
      <c r="R50" s="24"/>
    </row>
    <row r="51" spans="18:18" s="23" customFormat="1" x14ac:dyDescent="0.25">
      <c r="R51" s="24"/>
    </row>
    <row r="52" spans="18:18" s="23" customFormat="1" x14ac:dyDescent="0.25">
      <c r="R52" s="24"/>
    </row>
    <row r="53" spans="18:18" s="23" customFormat="1" x14ac:dyDescent="0.25">
      <c r="R53" s="24"/>
    </row>
    <row r="54" spans="18:18" s="23" customFormat="1" x14ac:dyDescent="0.25">
      <c r="R54" s="24"/>
    </row>
    <row r="55" spans="18:18" s="23" customFormat="1" x14ac:dyDescent="0.25">
      <c r="R55" s="24"/>
    </row>
    <row r="56" spans="18:18" s="23" customFormat="1" x14ac:dyDescent="0.25">
      <c r="R56" s="24"/>
    </row>
    <row r="57" spans="18:18" s="23" customFormat="1" x14ac:dyDescent="0.25">
      <c r="R57" s="24"/>
    </row>
  </sheetData>
  <sheetProtection algorithmName="SHA-512" hashValue="GE8DomlW0Gedrp9RGee5zF47p2F5owrrpmdwHzBey5yBBZtZ7mn5CC8iuCIZX0I17EqkDTMfEs8cuB2fw/HW5w==" saltValue="y2wIQ2n+M10M6eWsgyS+/w==" spinCount="100000" sheet="1" objects="1" scenarios="1"/>
  <mergeCells count="68">
    <mergeCell ref="A3:R3"/>
    <mergeCell ref="B5:B10"/>
    <mergeCell ref="C5:C10"/>
    <mergeCell ref="D5:D10"/>
    <mergeCell ref="I5:I10"/>
    <mergeCell ref="J5:J10"/>
    <mergeCell ref="K5:K10"/>
    <mergeCell ref="L5:L10"/>
    <mergeCell ref="M5:M10"/>
    <mergeCell ref="R5:R10"/>
    <mergeCell ref="A5:A40"/>
    <mergeCell ref="R11:R16"/>
    <mergeCell ref="B17:B24"/>
    <mergeCell ref="C17:C24"/>
    <mergeCell ref="J17:J24"/>
    <mergeCell ref="K17:K24"/>
    <mergeCell ref="L17:L24"/>
    <mergeCell ref="I11:I16"/>
    <mergeCell ref="J11:J16"/>
    <mergeCell ref="M17:M24"/>
    <mergeCell ref="R17:R24"/>
    <mergeCell ref="K11:K16"/>
    <mergeCell ref="L11:L16"/>
    <mergeCell ref="M11:M16"/>
    <mergeCell ref="B11:B16"/>
    <mergeCell ref="C11:C16"/>
    <mergeCell ref="D11:D16"/>
    <mergeCell ref="H25:H31"/>
    <mergeCell ref="I25:I31"/>
    <mergeCell ref="D17:D24"/>
    <mergeCell ref="I17:I24"/>
    <mergeCell ref="J25:J31"/>
    <mergeCell ref="K25:K31"/>
    <mergeCell ref="B25:B31"/>
    <mergeCell ref="C25:C31"/>
    <mergeCell ref="D25:D31"/>
    <mergeCell ref="E25:E31"/>
    <mergeCell ref="F25:F31"/>
    <mergeCell ref="L25:L31"/>
    <mergeCell ref="M25:M31"/>
    <mergeCell ref="R25:R31"/>
    <mergeCell ref="B32:B36"/>
    <mergeCell ref="C32:C36"/>
    <mergeCell ref="D32:D36"/>
    <mergeCell ref="E32:E36"/>
    <mergeCell ref="F32:F36"/>
    <mergeCell ref="G32:G36"/>
    <mergeCell ref="H32:H36"/>
    <mergeCell ref="I32:I36"/>
    <mergeCell ref="J32:J36"/>
    <mergeCell ref="K32:K36"/>
    <mergeCell ref="L32:L36"/>
    <mergeCell ref="M32:M36"/>
    <mergeCell ref="G25:G31"/>
    <mergeCell ref="R32:R36"/>
    <mergeCell ref="B37:B40"/>
    <mergeCell ref="C37:C40"/>
    <mergeCell ref="D37:D40"/>
    <mergeCell ref="E37:E40"/>
    <mergeCell ref="F37:F40"/>
    <mergeCell ref="G37:G40"/>
    <mergeCell ref="H37:H40"/>
    <mergeCell ref="I37:I40"/>
    <mergeCell ref="J37:J40"/>
    <mergeCell ref="K37:K40"/>
    <mergeCell ref="L37:L40"/>
    <mergeCell ref="M37:M40"/>
    <mergeCell ref="R37:R40"/>
  </mergeCells>
  <printOptions gridLines="1"/>
  <pageMargins left="0.25" right="0.25" top="0.75" bottom="0.75" header="0.3" footer="0.3"/>
  <pageSetup paperSize="9" scale="2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58164-6B3F-4D0D-9DEF-5087284F8C69}">
  <sheetPr codeName="Foglio3">
    <pageSetUpPr fitToPage="1"/>
  </sheetPr>
  <dimension ref="A1:R43"/>
  <sheetViews>
    <sheetView zoomScale="98" zoomScaleNormal="98" workbookViewId="0">
      <selection activeCell="S24" sqref="A4:S24"/>
    </sheetView>
  </sheetViews>
  <sheetFormatPr defaultColWidth="8.85546875" defaultRowHeight="15" x14ac:dyDescent="0.25"/>
  <cols>
    <col min="1" max="1" width="22.7109375" style="23" customWidth="1"/>
    <col min="2" max="2" width="43.7109375" style="23" customWidth="1"/>
    <col min="3" max="3" width="16.7109375" style="23" customWidth="1"/>
    <col min="4" max="4" width="16.28515625" style="23" customWidth="1"/>
    <col min="5" max="5" width="18.28515625" style="23" hidden="1" customWidth="1"/>
    <col min="6" max="6" width="9.140625" style="23" hidden="1" customWidth="1"/>
    <col min="7" max="7" width="0.140625" style="23" hidden="1" customWidth="1"/>
    <col min="8" max="8" width="2.42578125" style="23" hidden="1" customWidth="1"/>
    <col min="9" max="9" width="18.140625" style="23" customWidth="1"/>
    <col min="10" max="10" width="16" style="12" customWidth="1"/>
    <col min="11" max="11" width="16.140625" style="23" customWidth="1"/>
    <col min="12" max="12" width="12.7109375" style="23" customWidth="1"/>
    <col min="13" max="13" width="19.42578125" style="23" customWidth="1"/>
    <col min="14" max="14" width="28.28515625" style="23" customWidth="1"/>
    <col min="15" max="15" width="25.140625" style="23" customWidth="1"/>
    <col min="16" max="16" width="21.42578125" style="23" customWidth="1"/>
    <col min="17" max="17" width="21.7109375" style="23" customWidth="1"/>
    <col min="18" max="18" width="20.28515625" style="24" customWidth="1"/>
    <col min="19" max="16384" width="8.85546875" style="23"/>
  </cols>
  <sheetData>
    <row r="1" spans="1:18" x14ac:dyDescent="0.25">
      <c r="J1" s="23"/>
    </row>
    <row r="2" spans="1:18" x14ac:dyDescent="0.25">
      <c r="J2" s="23"/>
    </row>
    <row r="3" spans="1:18" ht="15.75" thickBot="1" x14ac:dyDescent="0.3">
      <c r="J3" s="23"/>
    </row>
    <row r="4" spans="1:18" ht="118.15" customHeight="1" thickBot="1" x14ac:dyDescent="0.3">
      <c r="A4" s="76" t="s">
        <v>128</v>
      </c>
      <c r="B4" s="72" t="s">
        <v>14</v>
      </c>
      <c r="C4" s="73" t="s">
        <v>13</v>
      </c>
      <c r="D4" s="72" t="s">
        <v>5</v>
      </c>
      <c r="E4" s="72"/>
      <c r="F4" s="73"/>
      <c r="G4" s="73"/>
      <c r="H4" s="73"/>
      <c r="I4" s="74" t="s">
        <v>6</v>
      </c>
      <c r="J4" s="75">
        <v>0.8</v>
      </c>
      <c r="K4" s="75">
        <v>0.2</v>
      </c>
      <c r="L4" s="45" t="s">
        <v>21</v>
      </c>
      <c r="M4" s="45" t="s">
        <v>22</v>
      </c>
      <c r="N4" s="75" t="s">
        <v>9</v>
      </c>
      <c r="O4" s="75" t="s">
        <v>10</v>
      </c>
      <c r="P4" s="75" t="s">
        <v>11</v>
      </c>
      <c r="Q4" s="75" t="s">
        <v>7</v>
      </c>
      <c r="R4" s="75" t="s">
        <v>12</v>
      </c>
    </row>
    <row r="5" spans="1:18" ht="61.15" customHeight="1" thickBot="1" x14ac:dyDescent="0.3">
      <c r="A5" s="107" t="s">
        <v>38</v>
      </c>
      <c r="B5" s="68" t="s">
        <v>29</v>
      </c>
      <c r="C5" s="118" t="s">
        <v>20</v>
      </c>
      <c r="D5" s="48">
        <v>211640</v>
      </c>
      <c r="E5" s="11"/>
      <c r="F5" s="11"/>
      <c r="G5" s="11"/>
      <c r="H5" s="11"/>
      <c r="I5" s="48">
        <v>4232.8</v>
      </c>
      <c r="J5" s="48">
        <v>3386.24</v>
      </c>
      <c r="K5" s="11">
        <v>846.56</v>
      </c>
      <c r="L5" s="49">
        <v>0.3</v>
      </c>
      <c r="M5" s="49">
        <v>0.24</v>
      </c>
      <c r="N5" s="11" t="s">
        <v>132</v>
      </c>
      <c r="O5" s="11" t="s">
        <v>30</v>
      </c>
      <c r="P5" s="49">
        <v>0.55000000000000004</v>
      </c>
      <c r="Q5" s="50">
        <v>1042.44</v>
      </c>
      <c r="R5" s="51">
        <v>1042.44</v>
      </c>
    </row>
    <row r="6" spans="1:18" ht="60" customHeight="1" thickBot="1" x14ac:dyDescent="0.3">
      <c r="A6" s="116"/>
      <c r="B6" s="150" t="s">
        <v>31</v>
      </c>
      <c r="C6" s="119"/>
      <c r="D6" s="134">
        <v>12291505</v>
      </c>
      <c r="E6" s="12"/>
      <c r="F6" s="12"/>
      <c r="G6" s="12"/>
      <c r="H6" s="12"/>
      <c r="I6" s="135">
        <v>215705.59</v>
      </c>
      <c r="J6" s="134">
        <v>172564.47</v>
      </c>
      <c r="K6" s="134">
        <f>I6*K4</f>
        <v>43141.118000000002</v>
      </c>
      <c r="L6" s="147">
        <v>0.3</v>
      </c>
      <c r="M6" s="147">
        <v>0.24</v>
      </c>
      <c r="N6" s="11" t="s">
        <v>132</v>
      </c>
      <c r="O6" s="12" t="s">
        <v>25</v>
      </c>
      <c r="P6" s="52">
        <v>0.45</v>
      </c>
      <c r="Q6" s="53">
        <v>77654.009999999995</v>
      </c>
      <c r="R6" s="148">
        <f>SUM(Q6:Q7)</f>
        <v>94910.459999999992</v>
      </c>
    </row>
    <row r="7" spans="1:18" ht="65.45" customHeight="1" thickBot="1" x14ac:dyDescent="0.3">
      <c r="A7" s="116"/>
      <c r="B7" s="150"/>
      <c r="C7" s="119"/>
      <c r="D7" s="134"/>
      <c r="E7" s="12"/>
      <c r="F7" s="12"/>
      <c r="G7" s="12"/>
      <c r="H7" s="12"/>
      <c r="I7" s="135"/>
      <c r="J7" s="134"/>
      <c r="K7" s="134"/>
      <c r="L7" s="135"/>
      <c r="M7" s="135"/>
      <c r="N7" s="11" t="s">
        <v>132</v>
      </c>
      <c r="O7" s="12" t="s">
        <v>23</v>
      </c>
      <c r="P7" s="52">
        <v>0.1</v>
      </c>
      <c r="Q7" s="53">
        <v>17256.45</v>
      </c>
      <c r="R7" s="148"/>
    </row>
    <row r="8" spans="1:18" ht="50.45" customHeight="1" thickBot="1" x14ac:dyDescent="0.3">
      <c r="A8" s="116"/>
      <c r="B8" s="144" t="s">
        <v>36</v>
      </c>
      <c r="C8" s="119"/>
      <c r="D8" s="145">
        <v>12291505</v>
      </c>
      <c r="E8" s="54"/>
      <c r="F8" s="54"/>
      <c r="G8" s="54"/>
      <c r="H8" s="54"/>
      <c r="I8" s="149">
        <v>215705.59</v>
      </c>
      <c r="J8" s="145">
        <v>172564.47</v>
      </c>
      <c r="K8" s="145">
        <v>43141.120000000003</v>
      </c>
      <c r="L8" s="140">
        <v>0.3</v>
      </c>
      <c r="M8" s="140">
        <v>0.24</v>
      </c>
      <c r="N8" s="11" t="s">
        <v>132</v>
      </c>
      <c r="O8" s="54" t="s">
        <v>25</v>
      </c>
      <c r="P8" s="6">
        <v>0.45</v>
      </c>
      <c r="Q8" s="55">
        <v>77654.009999999995</v>
      </c>
      <c r="R8" s="142">
        <f>SUM(Q8:Q9)</f>
        <v>94910.459999999992</v>
      </c>
    </row>
    <row r="9" spans="1:18" ht="78.75" customHeight="1" thickBot="1" x14ac:dyDescent="0.3">
      <c r="A9" s="116"/>
      <c r="B9" s="144"/>
      <c r="C9" s="119"/>
      <c r="D9" s="146"/>
      <c r="E9" s="7"/>
      <c r="F9" s="7"/>
      <c r="G9" s="7"/>
      <c r="H9" s="7"/>
      <c r="I9" s="141"/>
      <c r="J9" s="146"/>
      <c r="K9" s="146"/>
      <c r="L9" s="141"/>
      <c r="M9" s="141"/>
      <c r="N9" s="11" t="s">
        <v>132</v>
      </c>
      <c r="O9" s="7" t="s">
        <v>23</v>
      </c>
      <c r="P9" s="56">
        <v>0.1</v>
      </c>
      <c r="Q9" s="57">
        <v>17256.45</v>
      </c>
      <c r="R9" s="143"/>
    </row>
    <row r="10" spans="1:18" ht="65.25" customHeight="1" thickBot="1" x14ac:dyDescent="0.3">
      <c r="A10" s="116"/>
      <c r="B10" s="69" t="s">
        <v>32</v>
      </c>
      <c r="C10" s="119"/>
      <c r="D10" s="58">
        <v>14099187.15</v>
      </c>
      <c r="E10" s="13"/>
      <c r="F10" s="13"/>
      <c r="G10" s="13"/>
      <c r="H10" s="13"/>
      <c r="I10" s="58">
        <v>246436.18</v>
      </c>
      <c r="J10" s="59">
        <v>197149</v>
      </c>
      <c r="K10" s="59">
        <f>I10*K4</f>
        <v>49287.236000000004</v>
      </c>
      <c r="L10" s="60">
        <v>0.3</v>
      </c>
      <c r="M10" s="2" t="s">
        <v>37</v>
      </c>
      <c r="N10" s="11" t="s">
        <v>132</v>
      </c>
      <c r="O10" s="13" t="s">
        <v>25</v>
      </c>
      <c r="P10" s="61">
        <v>0.3</v>
      </c>
      <c r="Q10" s="62">
        <f>+J10/730*47</f>
        <v>12693.154794520548</v>
      </c>
      <c r="R10" s="63">
        <f>+Q10</f>
        <v>12693.154794520548</v>
      </c>
    </row>
    <row r="11" spans="1:18" ht="72" customHeight="1" thickBot="1" x14ac:dyDescent="0.3">
      <c r="A11" s="116"/>
      <c r="B11" s="118" t="s">
        <v>123</v>
      </c>
      <c r="C11" s="119"/>
      <c r="D11" s="127">
        <v>5840000</v>
      </c>
      <c r="E11" s="11"/>
      <c r="F11" s="11"/>
      <c r="G11" s="11"/>
      <c r="H11" s="11"/>
      <c r="I11" s="127">
        <v>106030</v>
      </c>
      <c r="J11" s="127">
        <v>84824</v>
      </c>
      <c r="K11" s="127">
        <v>21206</v>
      </c>
      <c r="L11" s="130">
        <v>0.3</v>
      </c>
      <c r="M11" s="130">
        <v>0.24</v>
      </c>
      <c r="N11" s="11" t="s">
        <v>133</v>
      </c>
      <c r="O11" s="11" t="s">
        <v>25</v>
      </c>
      <c r="P11" s="64">
        <v>0.52</v>
      </c>
      <c r="Q11" s="65">
        <v>42785.23</v>
      </c>
      <c r="R11" s="121">
        <f>SUM(Q11:Q15)</f>
        <v>82279.290000000008</v>
      </c>
    </row>
    <row r="12" spans="1:18" ht="61.9" customHeight="1" thickBot="1" x14ac:dyDescent="0.3">
      <c r="A12" s="116"/>
      <c r="B12" s="119"/>
      <c r="C12" s="119"/>
      <c r="D12" s="128"/>
      <c r="E12" s="4"/>
      <c r="F12" s="4"/>
      <c r="G12" s="4"/>
      <c r="H12" s="4"/>
      <c r="I12" s="128"/>
      <c r="J12" s="128"/>
      <c r="K12" s="128"/>
      <c r="L12" s="138"/>
      <c r="M12" s="138"/>
      <c r="N12" s="11" t="s">
        <v>133</v>
      </c>
      <c r="O12" s="70" t="s">
        <v>124</v>
      </c>
      <c r="P12" s="66">
        <v>0.1125</v>
      </c>
      <c r="Q12" s="37">
        <v>11151.26</v>
      </c>
      <c r="R12" s="136"/>
    </row>
    <row r="13" spans="1:18" ht="59.45" customHeight="1" thickBot="1" x14ac:dyDescent="0.3">
      <c r="A13" s="116"/>
      <c r="B13" s="119"/>
      <c r="C13" s="119"/>
      <c r="D13" s="128"/>
      <c r="E13" s="4"/>
      <c r="F13" s="4"/>
      <c r="G13" s="4"/>
      <c r="H13" s="4"/>
      <c r="I13" s="128"/>
      <c r="J13" s="128"/>
      <c r="K13" s="128"/>
      <c r="L13" s="138"/>
      <c r="M13" s="138"/>
      <c r="N13" s="11" t="s">
        <v>133</v>
      </c>
      <c r="O13" s="70" t="s">
        <v>124</v>
      </c>
      <c r="P13" s="66">
        <v>0.1125</v>
      </c>
      <c r="Q13" s="37">
        <v>8828.08</v>
      </c>
      <c r="R13" s="136"/>
    </row>
    <row r="14" spans="1:18" ht="59.45" customHeight="1" thickBot="1" x14ac:dyDescent="0.3">
      <c r="A14" s="116"/>
      <c r="B14" s="119"/>
      <c r="C14" s="119"/>
      <c r="D14" s="128"/>
      <c r="E14" s="4"/>
      <c r="F14" s="4"/>
      <c r="G14" s="4"/>
      <c r="H14" s="4"/>
      <c r="I14" s="128"/>
      <c r="J14" s="128"/>
      <c r="K14" s="128"/>
      <c r="L14" s="138"/>
      <c r="M14" s="138"/>
      <c r="N14" s="11" t="s">
        <v>133</v>
      </c>
      <c r="O14" s="70" t="s">
        <v>124</v>
      </c>
      <c r="P14" s="66">
        <v>0.1125</v>
      </c>
      <c r="Q14" s="37">
        <v>9757.36</v>
      </c>
      <c r="R14" s="136"/>
    </row>
    <row r="15" spans="1:18" ht="63" customHeight="1" thickBot="1" x14ac:dyDescent="0.3">
      <c r="A15" s="116"/>
      <c r="B15" s="120"/>
      <c r="C15" s="119"/>
      <c r="D15" s="129"/>
      <c r="E15" s="5"/>
      <c r="F15" s="5"/>
      <c r="G15" s="5"/>
      <c r="H15" s="5"/>
      <c r="I15" s="129"/>
      <c r="J15" s="129"/>
      <c r="K15" s="129"/>
      <c r="L15" s="139"/>
      <c r="M15" s="139"/>
      <c r="N15" s="11" t="s">
        <v>133</v>
      </c>
      <c r="O15" s="71" t="s">
        <v>124</v>
      </c>
      <c r="P15" s="67">
        <v>0.1125</v>
      </c>
      <c r="Q15" s="38">
        <v>9757.36</v>
      </c>
      <c r="R15" s="137"/>
    </row>
    <row r="16" spans="1:18" ht="60.6" customHeight="1" thickBot="1" x14ac:dyDescent="0.3">
      <c r="A16" s="116"/>
      <c r="B16" s="124" t="s">
        <v>125</v>
      </c>
      <c r="C16" s="119"/>
      <c r="D16" s="127">
        <v>6730600</v>
      </c>
      <c r="E16" s="10"/>
      <c r="F16" s="10"/>
      <c r="G16" s="10"/>
      <c r="H16" s="10"/>
      <c r="I16" s="127">
        <v>121170.2</v>
      </c>
      <c r="J16" s="127">
        <v>96936.16</v>
      </c>
      <c r="K16" s="127">
        <v>24234.04</v>
      </c>
      <c r="L16" s="130">
        <v>0.3</v>
      </c>
      <c r="M16" s="131">
        <v>0.24</v>
      </c>
      <c r="N16" s="11" t="s">
        <v>133</v>
      </c>
      <c r="O16" s="11" t="s">
        <v>25</v>
      </c>
      <c r="P16" s="64">
        <v>0.52</v>
      </c>
      <c r="Q16" s="65">
        <v>48894.6</v>
      </c>
      <c r="R16" s="121">
        <f>SUM(Q16:Q20)</f>
        <v>94028.069999999992</v>
      </c>
    </row>
    <row r="17" spans="1:18" ht="59.45" customHeight="1" thickBot="1" x14ac:dyDescent="0.3">
      <c r="A17" s="116"/>
      <c r="B17" s="125"/>
      <c r="C17" s="119"/>
      <c r="D17" s="128"/>
      <c r="E17" s="4"/>
      <c r="F17" s="4"/>
      <c r="G17" s="4"/>
      <c r="H17" s="4"/>
      <c r="I17" s="128"/>
      <c r="J17" s="128"/>
      <c r="K17" s="128"/>
      <c r="L17" s="119"/>
      <c r="M17" s="132"/>
      <c r="N17" s="11" t="s">
        <v>133</v>
      </c>
      <c r="O17" s="70" t="s">
        <v>124</v>
      </c>
      <c r="P17" s="66">
        <v>0.1125</v>
      </c>
      <c r="Q17" s="37">
        <v>12743.57</v>
      </c>
      <c r="R17" s="122"/>
    </row>
    <row r="18" spans="1:18" ht="74.45" customHeight="1" thickBot="1" x14ac:dyDescent="0.3">
      <c r="A18" s="116"/>
      <c r="B18" s="125"/>
      <c r="C18" s="119"/>
      <c r="D18" s="128"/>
      <c r="E18" s="4"/>
      <c r="F18" s="4"/>
      <c r="G18" s="4"/>
      <c r="H18" s="4"/>
      <c r="I18" s="128"/>
      <c r="J18" s="128"/>
      <c r="K18" s="128"/>
      <c r="L18" s="119"/>
      <c r="M18" s="132"/>
      <c r="N18" s="11" t="s">
        <v>133</v>
      </c>
      <c r="O18" s="70" t="s">
        <v>124</v>
      </c>
      <c r="P18" s="66">
        <v>0.1125</v>
      </c>
      <c r="Q18" s="37">
        <v>10088.66</v>
      </c>
      <c r="R18" s="122"/>
    </row>
    <row r="19" spans="1:18" ht="66" customHeight="1" thickBot="1" x14ac:dyDescent="0.3">
      <c r="A19" s="116"/>
      <c r="B19" s="125"/>
      <c r="C19" s="119"/>
      <c r="D19" s="128"/>
      <c r="E19" s="4"/>
      <c r="F19" s="4"/>
      <c r="G19" s="4"/>
      <c r="H19" s="4"/>
      <c r="I19" s="128"/>
      <c r="J19" s="128"/>
      <c r="K19" s="128"/>
      <c r="L19" s="119"/>
      <c r="M19" s="132"/>
      <c r="N19" s="11" t="s">
        <v>133</v>
      </c>
      <c r="O19" s="70" t="s">
        <v>124</v>
      </c>
      <c r="P19" s="66">
        <v>0.1125</v>
      </c>
      <c r="Q19" s="37">
        <v>11150.62</v>
      </c>
      <c r="R19" s="122"/>
    </row>
    <row r="20" spans="1:18" ht="97.9" customHeight="1" thickBot="1" x14ac:dyDescent="0.3">
      <c r="A20" s="117"/>
      <c r="B20" s="126"/>
      <c r="C20" s="120"/>
      <c r="D20" s="129"/>
      <c r="E20" s="5"/>
      <c r="F20" s="5"/>
      <c r="G20" s="5"/>
      <c r="H20" s="5"/>
      <c r="I20" s="129"/>
      <c r="J20" s="129"/>
      <c r="K20" s="129"/>
      <c r="L20" s="120"/>
      <c r="M20" s="133"/>
      <c r="N20" s="11" t="s">
        <v>133</v>
      </c>
      <c r="O20" s="71" t="s">
        <v>124</v>
      </c>
      <c r="P20" s="67">
        <v>0.1125</v>
      </c>
      <c r="Q20" s="38">
        <v>11150.62</v>
      </c>
      <c r="R20" s="123"/>
    </row>
    <row r="21" spans="1:18" x14ac:dyDescent="0.25">
      <c r="J21" s="23"/>
      <c r="R21" s="30"/>
    </row>
    <row r="22" spans="1:18" x14ac:dyDescent="0.25">
      <c r="J22" s="23"/>
      <c r="R22" s="32">
        <f>SUM(R5:R20)</f>
        <v>379863.87479452055</v>
      </c>
    </row>
    <row r="23" spans="1:18" ht="15.75" thickBot="1" x14ac:dyDescent="0.3">
      <c r="J23" s="23"/>
      <c r="R23" s="33"/>
    </row>
    <row r="24" spans="1:18" x14ac:dyDescent="0.25">
      <c r="J24" s="23"/>
    </row>
    <row r="25" spans="1:18" x14ac:dyDescent="0.25">
      <c r="J25" s="23"/>
    </row>
    <row r="26" spans="1:18" x14ac:dyDescent="0.25">
      <c r="J26" s="23"/>
    </row>
    <row r="27" spans="1:18" x14ac:dyDescent="0.25">
      <c r="J27" s="23"/>
    </row>
    <row r="28" spans="1:18" x14ac:dyDescent="0.25">
      <c r="J28" s="23"/>
    </row>
    <row r="29" spans="1:18" x14ac:dyDescent="0.25">
      <c r="J29" s="23"/>
    </row>
    <row r="30" spans="1:18" x14ac:dyDescent="0.25">
      <c r="J30" s="23"/>
    </row>
    <row r="31" spans="1:18" x14ac:dyDescent="0.25">
      <c r="J31" s="23"/>
    </row>
    <row r="32" spans="1:18" x14ac:dyDescent="0.25">
      <c r="J32" s="23"/>
    </row>
    <row r="33" spans="10:10" x14ac:dyDescent="0.25">
      <c r="J33" s="23"/>
    </row>
    <row r="34" spans="10:10" x14ac:dyDescent="0.25">
      <c r="J34" s="23"/>
    </row>
    <row r="35" spans="10:10" x14ac:dyDescent="0.25">
      <c r="J35" s="23"/>
    </row>
    <row r="36" spans="10:10" x14ac:dyDescent="0.25">
      <c r="J36" s="23"/>
    </row>
    <row r="37" spans="10:10" x14ac:dyDescent="0.25">
      <c r="J37" s="23"/>
    </row>
    <row r="38" spans="10:10" x14ac:dyDescent="0.25">
      <c r="J38" s="23"/>
    </row>
    <row r="39" spans="10:10" x14ac:dyDescent="0.25">
      <c r="J39" s="23"/>
    </row>
    <row r="40" spans="10:10" x14ac:dyDescent="0.25">
      <c r="J40" s="23"/>
    </row>
    <row r="41" spans="10:10" x14ac:dyDescent="0.25">
      <c r="J41" s="23"/>
    </row>
    <row r="42" spans="10:10" x14ac:dyDescent="0.25">
      <c r="J42" s="23"/>
    </row>
    <row r="43" spans="10:10" x14ac:dyDescent="0.25">
      <c r="J43" s="23"/>
    </row>
  </sheetData>
  <sheetProtection algorithmName="SHA-512" hashValue="l0jCZrW0VU1fmnfDfJ9eUERdFahtUopu9a6/xn0v5YUXLL06yiD+7/5tnfROoUkIGV30vie7EzZH0MYuGFbSRw==" saltValue="ccFBfXk5rHYVFOmqfq+Omw==" spinCount="100000" sheet="1" objects="1" scenarios="1"/>
  <mergeCells count="34">
    <mergeCell ref="R8:R9"/>
    <mergeCell ref="B8:B9"/>
    <mergeCell ref="D8:D9"/>
    <mergeCell ref="K6:K7"/>
    <mergeCell ref="L6:L7"/>
    <mergeCell ref="M6:M7"/>
    <mergeCell ref="R6:R7"/>
    <mergeCell ref="I8:I9"/>
    <mergeCell ref="J8:J9"/>
    <mergeCell ref="K8:K9"/>
    <mergeCell ref="L8:L9"/>
    <mergeCell ref="B6:B7"/>
    <mergeCell ref="J11:J15"/>
    <mergeCell ref="K11:K15"/>
    <mergeCell ref="L11:L15"/>
    <mergeCell ref="M11:M15"/>
    <mergeCell ref="J6:J7"/>
    <mergeCell ref="M8:M9"/>
    <mergeCell ref="A5:A20"/>
    <mergeCell ref="C5:C20"/>
    <mergeCell ref="R16:R20"/>
    <mergeCell ref="B16:B20"/>
    <mergeCell ref="D16:D20"/>
    <mergeCell ref="I16:I20"/>
    <mergeCell ref="J16:J20"/>
    <mergeCell ref="K16:K20"/>
    <mergeCell ref="L16:L20"/>
    <mergeCell ref="M16:M20"/>
    <mergeCell ref="D6:D7"/>
    <mergeCell ref="I6:I7"/>
    <mergeCell ref="R11:R15"/>
    <mergeCell ref="B11:B15"/>
    <mergeCell ref="D11:D15"/>
    <mergeCell ref="I11:I15"/>
  </mergeCells>
  <printOptions gridLines="1"/>
  <pageMargins left="0.25" right="0.25" top="0.75" bottom="0.75" header="0.3" footer="0.3"/>
  <pageSetup paperSize="9" scale="3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3444-F7D2-415B-AC0F-21C2A4A433CB}">
  <sheetPr codeName="Foglio4">
    <pageSetUpPr fitToPage="1"/>
  </sheetPr>
  <dimension ref="A1:R106"/>
  <sheetViews>
    <sheetView zoomScale="98" zoomScaleNormal="98" workbookViewId="0">
      <selection activeCell="L5" sqref="L5:L29"/>
    </sheetView>
  </sheetViews>
  <sheetFormatPr defaultColWidth="8.85546875" defaultRowHeight="15" x14ac:dyDescent="0.25"/>
  <cols>
    <col min="1" max="1" width="18" style="23" customWidth="1"/>
    <col min="2" max="2" width="38.5703125" style="23" customWidth="1"/>
    <col min="3" max="3" width="12.85546875" style="23" customWidth="1"/>
    <col min="4" max="4" width="13.140625" style="23" customWidth="1"/>
    <col min="5" max="5" width="18.28515625" style="23" hidden="1" customWidth="1"/>
    <col min="6" max="7" width="9.140625" style="23" hidden="1" customWidth="1"/>
    <col min="8" max="8" width="11.140625" style="23" hidden="1" customWidth="1"/>
    <col min="9" max="9" width="13" style="23" customWidth="1"/>
    <col min="10" max="10" width="10.85546875" style="12" customWidth="1"/>
    <col min="11" max="11" width="11.85546875" style="23" customWidth="1"/>
    <col min="12" max="12" width="14.5703125" style="23" customWidth="1"/>
    <col min="13" max="13" width="25.85546875" style="23" customWidth="1"/>
    <col min="14" max="14" width="29.7109375" style="23" customWidth="1"/>
    <col min="15" max="15" width="26" style="23" customWidth="1"/>
    <col min="16" max="16" width="27.5703125" style="23" customWidth="1"/>
    <col min="17" max="17" width="26.140625" style="23" customWidth="1"/>
    <col min="18" max="18" width="31.42578125" style="23" customWidth="1"/>
    <col min="19" max="19" width="8.85546875" style="23"/>
    <col min="20" max="20" width="38.140625" style="23" customWidth="1"/>
    <col min="21" max="16384" width="8.85546875" style="23"/>
  </cols>
  <sheetData>
    <row r="1" spans="1:18" x14ac:dyDescent="0.25">
      <c r="J1" s="23"/>
    </row>
    <row r="2" spans="1:18" x14ac:dyDescent="0.25">
      <c r="J2" s="23"/>
    </row>
    <row r="3" spans="1:18" ht="15.75" thickBot="1" x14ac:dyDescent="0.3">
      <c r="J3" s="23"/>
    </row>
    <row r="4" spans="1:18" ht="80.25" customHeight="1" thickBot="1" x14ac:dyDescent="0.3">
      <c r="A4" s="34" t="s">
        <v>134</v>
      </c>
      <c r="B4" s="42" t="s">
        <v>8</v>
      </c>
      <c r="C4" s="42" t="s">
        <v>15</v>
      </c>
      <c r="D4" s="41" t="s">
        <v>5</v>
      </c>
      <c r="E4" s="41"/>
      <c r="F4" s="42"/>
      <c r="G4" s="42"/>
      <c r="H4" s="42"/>
      <c r="I4" s="43" t="s">
        <v>6</v>
      </c>
      <c r="J4" s="44">
        <v>0.8</v>
      </c>
      <c r="K4" s="44">
        <v>0.2</v>
      </c>
      <c r="L4" s="44" t="s">
        <v>18</v>
      </c>
      <c r="M4" s="44" t="s">
        <v>19</v>
      </c>
      <c r="N4" s="44" t="s">
        <v>9</v>
      </c>
      <c r="O4" s="44" t="s">
        <v>10</v>
      </c>
      <c r="P4" s="44" t="s">
        <v>11</v>
      </c>
      <c r="Q4" s="44" t="s">
        <v>7</v>
      </c>
      <c r="R4" s="44" t="s">
        <v>12</v>
      </c>
    </row>
    <row r="5" spans="1:18" ht="70.150000000000006" customHeight="1" x14ac:dyDescent="0.25">
      <c r="A5" s="158" t="s">
        <v>2</v>
      </c>
      <c r="B5" s="118" t="s">
        <v>91</v>
      </c>
      <c r="C5" s="118" t="s">
        <v>20</v>
      </c>
      <c r="D5" s="127">
        <v>13088993</v>
      </c>
      <c r="E5" s="10"/>
      <c r="F5" s="10"/>
      <c r="G5" s="10"/>
      <c r="H5" s="10"/>
      <c r="I5" s="127">
        <v>229261.86</v>
      </c>
      <c r="J5" s="127">
        <v>183409</v>
      </c>
      <c r="K5" s="127">
        <v>45852.37</v>
      </c>
      <c r="L5" s="152" t="s">
        <v>86</v>
      </c>
      <c r="M5" s="155" t="s">
        <v>87</v>
      </c>
      <c r="N5" s="10" t="s">
        <v>135</v>
      </c>
      <c r="O5" s="10" t="s">
        <v>23</v>
      </c>
      <c r="P5" s="3">
        <v>0.4</v>
      </c>
      <c r="Q5" s="35">
        <v>6602.77</v>
      </c>
      <c r="R5" s="161">
        <f>SUM(Q5:Q29)</f>
        <v>121781.75999999999</v>
      </c>
    </row>
    <row r="6" spans="1:18" ht="72" customHeight="1" x14ac:dyDescent="0.25">
      <c r="A6" s="159"/>
      <c r="B6" s="119"/>
      <c r="C6" s="119"/>
      <c r="D6" s="128"/>
      <c r="E6" s="4"/>
      <c r="F6" s="4"/>
      <c r="G6" s="4"/>
      <c r="H6" s="4"/>
      <c r="I6" s="128"/>
      <c r="J6" s="128"/>
      <c r="K6" s="128"/>
      <c r="L6" s="153"/>
      <c r="M6" s="156"/>
      <c r="N6" s="119" t="s">
        <v>133</v>
      </c>
      <c r="O6" s="4" t="s">
        <v>23</v>
      </c>
      <c r="P6" s="36">
        <v>0.4</v>
      </c>
      <c r="Q6" s="37">
        <v>6602.77</v>
      </c>
      <c r="R6" s="162"/>
    </row>
    <row r="7" spans="1:18" ht="52.15" customHeight="1" x14ac:dyDescent="0.25">
      <c r="A7" s="159"/>
      <c r="B7" s="119"/>
      <c r="C7" s="119"/>
      <c r="D7" s="128"/>
      <c r="E7" s="4"/>
      <c r="F7" s="4"/>
      <c r="G7" s="4"/>
      <c r="H7" s="4"/>
      <c r="I7" s="128"/>
      <c r="J7" s="128"/>
      <c r="K7" s="128"/>
      <c r="L7" s="153"/>
      <c r="M7" s="156"/>
      <c r="N7" s="119"/>
      <c r="O7" s="4" t="s">
        <v>48</v>
      </c>
      <c r="P7" s="36">
        <v>0.45</v>
      </c>
      <c r="Q7" s="37">
        <v>18157.62</v>
      </c>
      <c r="R7" s="162"/>
    </row>
    <row r="8" spans="1:18" ht="63" customHeight="1" x14ac:dyDescent="0.25">
      <c r="A8" s="159"/>
      <c r="B8" s="119"/>
      <c r="C8" s="119"/>
      <c r="D8" s="128"/>
      <c r="E8" s="4"/>
      <c r="F8" s="4"/>
      <c r="G8" s="4"/>
      <c r="H8" s="4"/>
      <c r="I8" s="128"/>
      <c r="J8" s="128"/>
      <c r="K8" s="128"/>
      <c r="L8" s="153"/>
      <c r="M8" s="156"/>
      <c r="N8" s="119"/>
      <c r="O8" s="4" t="s">
        <v>26</v>
      </c>
      <c r="P8" s="77">
        <v>1.67E-2</v>
      </c>
      <c r="Q8" s="37">
        <v>441.07</v>
      </c>
      <c r="R8" s="162"/>
    </row>
    <row r="9" spans="1:18" ht="65.45" customHeight="1" x14ac:dyDescent="0.25">
      <c r="A9" s="159"/>
      <c r="B9" s="119"/>
      <c r="C9" s="119"/>
      <c r="D9" s="128"/>
      <c r="E9" s="4"/>
      <c r="F9" s="4"/>
      <c r="G9" s="4"/>
      <c r="H9" s="4"/>
      <c r="I9" s="128"/>
      <c r="J9" s="128"/>
      <c r="K9" s="128"/>
      <c r="L9" s="153"/>
      <c r="M9" s="156"/>
      <c r="N9" s="119"/>
      <c r="O9" s="4" t="s">
        <v>88</v>
      </c>
      <c r="P9" s="36">
        <v>0.15</v>
      </c>
      <c r="Q9" s="37">
        <v>5777.42</v>
      </c>
      <c r="R9" s="162"/>
    </row>
    <row r="10" spans="1:18" ht="60" customHeight="1" x14ac:dyDescent="0.25">
      <c r="A10" s="159"/>
      <c r="B10" s="119"/>
      <c r="C10" s="119"/>
      <c r="D10" s="128"/>
      <c r="E10" s="4"/>
      <c r="F10" s="4"/>
      <c r="G10" s="4"/>
      <c r="H10" s="4"/>
      <c r="I10" s="128"/>
      <c r="J10" s="128"/>
      <c r="K10" s="128"/>
      <c r="L10" s="153"/>
      <c r="M10" s="156"/>
      <c r="N10" s="119" t="s">
        <v>136</v>
      </c>
      <c r="O10" s="4" t="s">
        <v>51</v>
      </c>
      <c r="P10" s="36">
        <v>0.2</v>
      </c>
      <c r="Q10" s="37">
        <v>3301.38</v>
      </c>
      <c r="R10" s="162"/>
    </row>
    <row r="11" spans="1:18" ht="71.45" customHeight="1" x14ac:dyDescent="0.25">
      <c r="A11" s="159"/>
      <c r="B11" s="119"/>
      <c r="C11" s="119"/>
      <c r="D11" s="128"/>
      <c r="E11" s="4"/>
      <c r="F11" s="4"/>
      <c r="G11" s="4"/>
      <c r="H11" s="4"/>
      <c r="I11" s="128"/>
      <c r="J11" s="128"/>
      <c r="K11" s="128"/>
      <c r="L11" s="153"/>
      <c r="M11" s="156"/>
      <c r="N11" s="119"/>
      <c r="O11" s="4" t="s">
        <v>26</v>
      </c>
      <c r="P11" s="36">
        <v>0.25669999999999998</v>
      </c>
      <c r="Q11" s="37">
        <v>6779.72</v>
      </c>
      <c r="R11" s="162"/>
    </row>
    <row r="12" spans="1:18" ht="69.599999999999994" customHeight="1" x14ac:dyDescent="0.25">
      <c r="A12" s="159"/>
      <c r="B12" s="119"/>
      <c r="C12" s="119"/>
      <c r="D12" s="128"/>
      <c r="E12" s="4"/>
      <c r="F12" s="4"/>
      <c r="G12" s="4"/>
      <c r="H12" s="4"/>
      <c r="I12" s="128"/>
      <c r="J12" s="128"/>
      <c r="K12" s="128"/>
      <c r="L12" s="153"/>
      <c r="M12" s="156"/>
      <c r="N12" s="119" t="s">
        <v>132</v>
      </c>
      <c r="O12" s="4" t="s">
        <v>48</v>
      </c>
      <c r="P12" s="36">
        <v>0.55000000000000004</v>
      </c>
      <c r="Q12" s="37">
        <v>22192.65</v>
      </c>
      <c r="R12" s="162"/>
    </row>
    <row r="13" spans="1:18" ht="74.45" customHeight="1" x14ac:dyDescent="0.25">
      <c r="A13" s="159"/>
      <c r="B13" s="119"/>
      <c r="C13" s="119"/>
      <c r="D13" s="128"/>
      <c r="E13" s="4"/>
      <c r="F13" s="4"/>
      <c r="G13" s="4"/>
      <c r="H13" s="4"/>
      <c r="I13" s="128"/>
      <c r="J13" s="128"/>
      <c r="K13" s="128"/>
      <c r="L13" s="153"/>
      <c r="M13" s="156"/>
      <c r="N13" s="119"/>
      <c r="O13" s="4" t="s">
        <v>26</v>
      </c>
      <c r="P13" s="36">
        <v>0.04</v>
      </c>
      <c r="Q13" s="37">
        <v>1056.44</v>
      </c>
      <c r="R13" s="162"/>
    </row>
    <row r="14" spans="1:18" ht="52.9" customHeight="1" x14ac:dyDescent="0.25">
      <c r="A14" s="159"/>
      <c r="B14" s="119"/>
      <c r="C14" s="119"/>
      <c r="D14" s="128"/>
      <c r="E14" s="4"/>
      <c r="F14" s="4"/>
      <c r="G14" s="4"/>
      <c r="H14" s="4"/>
      <c r="I14" s="128"/>
      <c r="J14" s="128"/>
      <c r="K14" s="128"/>
      <c r="L14" s="153"/>
      <c r="M14" s="156"/>
      <c r="N14" s="119"/>
      <c r="O14" s="4" t="s">
        <v>89</v>
      </c>
      <c r="P14" s="36">
        <v>0.15</v>
      </c>
      <c r="Q14" s="37">
        <v>5777.42</v>
      </c>
      <c r="R14" s="162"/>
    </row>
    <row r="15" spans="1:18" ht="46.15" customHeight="1" x14ac:dyDescent="0.25">
      <c r="A15" s="159"/>
      <c r="B15" s="119"/>
      <c r="C15" s="119"/>
      <c r="D15" s="128"/>
      <c r="E15" s="4"/>
      <c r="F15" s="4"/>
      <c r="G15" s="4"/>
      <c r="H15" s="4"/>
      <c r="I15" s="128"/>
      <c r="J15" s="128"/>
      <c r="K15" s="128"/>
      <c r="L15" s="153"/>
      <c r="M15" s="156"/>
      <c r="N15" s="4" t="s">
        <v>136</v>
      </c>
      <c r="O15" s="4" t="s">
        <v>89</v>
      </c>
      <c r="P15" s="36">
        <v>0.15</v>
      </c>
      <c r="Q15" s="37">
        <v>5777.42</v>
      </c>
      <c r="R15" s="162"/>
    </row>
    <row r="16" spans="1:18" ht="57.6" customHeight="1" x14ac:dyDescent="0.25">
      <c r="A16" s="159"/>
      <c r="B16" s="119"/>
      <c r="C16" s="119"/>
      <c r="D16" s="128"/>
      <c r="E16" s="4"/>
      <c r="F16" s="4"/>
      <c r="G16" s="4"/>
      <c r="H16" s="4"/>
      <c r="I16" s="128"/>
      <c r="J16" s="128"/>
      <c r="K16" s="128"/>
      <c r="L16" s="153"/>
      <c r="M16" s="156"/>
      <c r="N16" s="119" t="s">
        <v>137</v>
      </c>
      <c r="O16" s="4" t="s">
        <v>26</v>
      </c>
      <c r="P16" s="77">
        <v>6.3299999999999995E-2</v>
      </c>
      <c r="Q16" s="37">
        <v>1671.82</v>
      </c>
      <c r="R16" s="162"/>
    </row>
    <row r="17" spans="1:18" ht="55.9" customHeight="1" x14ac:dyDescent="0.25">
      <c r="A17" s="159"/>
      <c r="B17" s="119"/>
      <c r="C17" s="119"/>
      <c r="D17" s="128"/>
      <c r="E17" s="4"/>
      <c r="F17" s="4"/>
      <c r="G17" s="4"/>
      <c r="H17" s="4"/>
      <c r="I17" s="128"/>
      <c r="J17" s="128"/>
      <c r="K17" s="128"/>
      <c r="L17" s="153"/>
      <c r="M17" s="156"/>
      <c r="N17" s="119"/>
      <c r="O17" s="4" t="s">
        <v>89</v>
      </c>
      <c r="P17" s="36">
        <v>0.15</v>
      </c>
      <c r="Q17" s="37">
        <v>5777.42</v>
      </c>
      <c r="R17" s="162"/>
    </row>
    <row r="18" spans="1:18" ht="62.45" customHeight="1" x14ac:dyDescent="0.25">
      <c r="A18" s="159"/>
      <c r="B18" s="119"/>
      <c r="C18" s="119"/>
      <c r="D18" s="128"/>
      <c r="E18" s="4"/>
      <c r="F18" s="4"/>
      <c r="G18" s="4"/>
      <c r="H18" s="4"/>
      <c r="I18" s="128"/>
      <c r="J18" s="128"/>
      <c r="K18" s="128"/>
      <c r="L18" s="153"/>
      <c r="M18" s="156"/>
      <c r="N18" s="4" t="s">
        <v>136</v>
      </c>
      <c r="O18" s="4" t="s">
        <v>89</v>
      </c>
      <c r="P18" s="36">
        <v>0.1</v>
      </c>
      <c r="Q18" s="37">
        <v>3851.62</v>
      </c>
      <c r="R18" s="162"/>
    </row>
    <row r="19" spans="1:18" ht="56.45" customHeight="1" x14ac:dyDescent="0.25">
      <c r="A19" s="159"/>
      <c r="B19" s="119"/>
      <c r="C19" s="119"/>
      <c r="D19" s="128"/>
      <c r="E19" s="4"/>
      <c r="F19" s="4"/>
      <c r="G19" s="4"/>
      <c r="H19" s="4"/>
      <c r="I19" s="128"/>
      <c r="J19" s="128"/>
      <c r="K19" s="128"/>
      <c r="L19" s="153"/>
      <c r="M19" s="156"/>
      <c r="N19" s="119" t="s">
        <v>137</v>
      </c>
      <c r="O19" s="4" t="s">
        <v>89</v>
      </c>
      <c r="P19" s="36">
        <v>0.15</v>
      </c>
      <c r="Q19" s="37">
        <v>5777.42</v>
      </c>
      <c r="R19" s="162"/>
    </row>
    <row r="20" spans="1:18" ht="61.9" customHeight="1" x14ac:dyDescent="0.25">
      <c r="A20" s="159"/>
      <c r="B20" s="119"/>
      <c r="C20" s="119"/>
      <c r="D20" s="128"/>
      <c r="E20" s="4"/>
      <c r="F20" s="4"/>
      <c r="G20" s="4"/>
      <c r="H20" s="4"/>
      <c r="I20" s="128"/>
      <c r="J20" s="128"/>
      <c r="K20" s="128"/>
      <c r="L20" s="153"/>
      <c r="M20" s="156"/>
      <c r="N20" s="119"/>
      <c r="O20" s="4" t="s">
        <v>89</v>
      </c>
      <c r="P20" s="36">
        <v>0.15</v>
      </c>
      <c r="Q20" s="37">
        <v>5777.42</v>
      </c>
      <c r="R20" s="162"/>
    </row>
    <row r="21" spans="1:18" ht="57" customHeight="1" x14ac:dyDescent="0.25">
      <c r="A21" s="159"/>
      <c r="B21" s="119"/>
      <c r="C21" s="119"/>
      <c r="D21" s="128"/>
      <c r="E21" s="4"/>
      <c r="F21" s="4"/>
      <c r="G21" s="4"/>
      <c r="H21" s="4"/>
      <c r="I21" s="128"/>
      <c r="J21" s="128"/>
      <c r="K21" s="128"/>
      <c r="L21" s="153"/>
      <c r="M21" s="156"/>
      <c r="N21" s="119" t="s">
        <v>137</v>
      </c>
      <c r="O21" s="4" t="s">
        <v>26</v>
      </c>
      <c r="P21" s="36">
        <v>0.28999999999999998</v>
      </c>
      <c r="Q21" s="37">
        <v>7659.21</v>
      </c>
      <c r="R21" s="162"/>
    </row>
    <row r="22" spans="1:18" ht="58.9" customHeight="1" x14ac:dyDescent="0.25">
      <c r="A22" s="159"/>
      <c r="B22" s="119"/>
      <c r="C22" s="119"/>
      <c r="D22" s="128"/>
      <c r="E22" s="4"/>
      <c r="F22" s="4"/>
      <c r="G22" s="4"/>
      <c r="H22" s="4"/>
      <c r="I22" s="128"/>
      <c r="J22" s="128"/>
      <c r="K22" s="128"/>
      <c r="L22" s="153"/>
      <c r="M22" s="156"/>
      <c r="N22" s="119"/>
      <c r="O22" s="4" t="s">
        <v>26</v>
      </c>
      <c r="P22" s="77">
        <v>4.6600000000000003E-2</v>
      </c>
      <c r="Q22" s="37">
        <v>1230.76</v>
      </c>
      <c r="R22" s="162"/>
    </row>
    <row r="23" spans="1:18" ht="55.9" customHeight="1" x14ac:dyDescent="0.25">
      <c r="A23" s="159"/>
      <c r="B23" s="119"/>
      <c r="C23" s="119"/>
      <c r="D23" s="128"/>
      <c r="E23" s="4"/>
      <c r="F23" s="4"/>
      <c r="G23" s="4"/>
      <c r="H23" s="4"/>
      <c r="I23" s="128"/>
      <c r="J23" s="128"/>
      <c r="K23" s="128"/>
      <c r="L23" s="153"/>
      <c r="M23" s="156"/>
      <c r="N23" s="4" t="s">
        <v>136</v>
      </c>
      <c r="O23" s="4" t="s">
        <v>26</v>
      </c>
      <c r="P23" s="36">
        <v>0.04</v>
      </c>
      <c r="Q23" s="37">
        <v>1056.44</v>
      </c>
      <c r="R23" s="162"/>
    </row>
    <row r="24" spans="1:18" ht="56.45" customHeight="1" x14ac:dyDescent="0.25">
      <c r="A24" s="159"/>
      <c r="B24" s="119"/>
      <c r="C24" s="119"/>
      <c r="D24" s="128"/>
      <c r="E24" s="4"/>
      <c r="F24" s="4"/>
      <c r="G24" s="4"/>
      <c r="H24" s="4"/>
      <c r="I24" s="128"/>
      <c r="J24" s="128"/>
      <c r="K24" s="128"/>
      <c r="L24" s="153"/>
      <c r="M24" s="156"/>
      <c r="N24" s="4" t="s">
        <v>138</v>
      </c>
      <c r="O24" s="4" t="s">
        <v>26</v>
      </c>
      <c r="P24" s="77">
        <v>3.6700000000000003E-2</v>
      </c>
      <c r="Q24" s="37">
        <v>969.29</v>
      </c>
      <c r="R24" s="162"/>
    </row>
    <row r="25" spans="1:18" ht="56.45" customHeight="1" x14ac:dyDescent="0.25">
      <c r="A25" s="159"/>
      <c r="B25" s="119"/>
      <c r="C25" s="119"/>
      <c r="D25" s="128"/>
      <c r="E25" s="4"/>
      <c r="F25" s="4"/>
      <c r="G25" s="4"/>
      <c r="H25" s="4"/>
      <c r="I25" s="128"/>
      <c r="J25" s="128"/>
      <c r="K25" s="128"/>
      <c r="L25" s="153"/>
      <c r="M25" s="156"/>
      <c r="N25" s="4" t="s">
        <v>137</v>
      </c>
      <c r="O25" s="4" t="s">
        <v>26</v>
      </c>
      <c r="P25" s="77">
        <v>6.9900000000000004E-2</v>
      </c>
      <c r="Q25" s="37">
        <v>1846.13</v>
      </c>
      <c r="R25" s="162"/>
    </row>
    <row r="26" spans="1:18" ht="65.45" customHeight="1" x14ac:dyDescent="0.25">
      <c r="A26" s="159"/>
      <c r="B26" s="119"/>
      <c r="C26" s="119"/>
      <c r="D26" s="128"/>
      <c r="E26" s="4"/>
      <c r="F26" s="4"/>
      <c r="G26" s="4"/>
      <c r="H26" s="4"/>
      <c r="I26" s="128"/>
      <c r="J26" s="128"/>
      <c r="K26" s="128"/>
      <c r="L26" s="153"/>
      <c r="M26" s="156"/>
      <c r="N26" s="4" t="s">
        <v>138</v>
      </c>
      <c r="O26" s="4" t="s">
        <v>26</v>
      </c>
      <c r="P26" s="77">
        <v>5.67E-2</v>
      </c>
      <c r="Q26" s="37">
        <v>1497.51</v>
      </c>
      <c r="R26" s="162"/>
    </row>
    <row r="27" spans="1:18" ht="51" customHeight="1" x14ac:dyDescent="0.25">
      <c r="A27" s="159"/>
      <c r="B27" s="119"/>
      <c r="C27" s="119"/>
      <c r="D27" s="128"/>
      <c r="E27" s="4"/>
      <c r="F27" s="4"/>
      <c r="G27" s="4"/>
      <c r="H27" s="4"/>
      <c r="I27" s="128"/>
      <c r="J27" s="128"/>
      <c r="K27" s="128"/>
      <c r="L27" s="153"/>
      <c r="M27" s="156"/>
      <c r="N27" s="4" t="s">
        <v>129</v>
      </c>
      <c r="O27" s="4" t="s">
        <v>26</v>
      </c>
      <c r="P27" s="36">
        <v>0.03</v>
      </c>
      <c r="Q27" s="37">
        <v>792.33</v>
      </c>
      <c r="R27" s="162"/>
    </row>
    <row r="28" spans="1:18" ht="54" customHeight="1" x14ac:dyDescent="0.25">
      <c r="A28" s="159"/>
      <c r="B28" s="119"/>
      <c r="C28" s="119"/>
      <c r="D28" s="128"/>
      <c r="E28" s="4"/>
      <c r="F28" s="4"/>
      <c r="G28" s="4"/>
      <c r="H28" s="4"/>
      <c r="I28" s="128"/>
      <c r="J28" s="128"/>
      <c r="K28" s="128"/>
      <c r="L28" s="153"/>
      <c r="M28" s="156"/>
      <c r="N28" s="4" t="s">
        <v>133</v>
      </c>
      <c r="O28" s="4" t="s">
        <v>26</v>
      </c>
      <c r="P28" s="77">
        <v>3.3300000000000003E-2</v>
      </c>
      <c r="Q28" s="37">
        <v>879.49</v>
      </c>
      <c r="R28" s="162"/>
    </row>
    <row r="29" spans="1:18" ht="64.900000000000006" customHeight="1" thickBot="1" x14ac:dyDescent="0.3">
      <c r="A29" s="160"/>
      <c r="B29" s="120"/>
      <c r="C29" s="120"/>
      <c r="D29" s="129"/>
      <c r="E29" s="5"/>
      <c r="F29" s="5"/>
      <c r="G29" s="5"/>
      <c r="H29" s="5"/>
      <c r="I29" s="129"/>
      <c r="J29" s="129"/>
      <c r="K29" s="129"/>
      <c r="L29" s="154"/>
      <c r="M29" s="157"/>
      <c r="N29" s="5" t="s">
        <v>139</v>
      </c>
      <c r="O29" s="5" t="s">
        <v>26</v>
      </c>
      <c r="P29" s="39">
        <v>0.02</v>
      </c>
      <c r="Q29" s="38">
        <v>528.22</v>
      </c>
      <c r="R29" s="163"/>
    </row>
    <row r="30" spans="1:18" ht="49.9" customHeight="1" x14ac:dyDescent="0.25">
      <c r="J30" s="4"/>
      <c r="N30" s="151" t="s">
        <v>90</v>
      </c>
      <c r="O30" s="151"/>
      <c r="P30" s="151"/>
      <c r="Q30" s="151"/>
      <c r="R30" s="78">
        <v>103468.46</v>
      </c>
    </row>
    <row r="31" spans="1:18" x14ac:dyDescent="0.25">
      <c r="J31" s="4"/>
      <c r="P31" s="79"/>
      <c r="Q31" s="40"/>
    </row>
    <row r="32" spans="1:18" x14ac:dyDescent="0.25">
      <c r="J32" s="4"/>
    </row>
    <row r="33" spans="10:10" x14ac:dyDescent="0.25">
      <c r="J33" s="4"/>
    </row>
    <row r="34" spans="10:10" x14ac:dyDescent="0.25">
      <c r="J34" s="4"/>
    </row>
    <row r="35" spans="10:10" x14ac:dyDescent="0.25">
      <c r="J35" s="4"/>
    </row>
    <row r="36" spans="10:10" x14ac:dyDescent="0.25">
      <c r="J36" s="4"/>
    </row>
    <row r="37" spans="10:10" x14ac:dyDescent="0.25">
      <c r="J37" s="4"/>
    </row>
    <row r="38" spans="10:10" x14ac:dyDescent="0.25">
      <c r="J38" s="4"/>
    </row>
    <row r="39" spans="10:10" x14ac:dyDescent="0.25">
      <c r="J39" s="4"/>
    </row>
    <row r="40" spans="10:10" x14ac:dyDescent="0.25">
      <c r="J40" s="4"/>
    </row>
    <row r="41" spans="10:10" x14ac:dyDescent="0.25">
      <c r="J41" s="4"/>
    </row>
    <row r="42" spans="10:10" x14ac:dyDescent="0.25">
      <c r="J42" s="4"/>
    </row>
    <row r="43" spans="10:10" x14ac:dyDescent="0.25">
      <c r="J43" s="4"/>
    </row>
    <row r="44" spans="10:10" x14ac:dyDescent="0.25">
      <c r="J44" s="4"/>
    </row>
    <row r="45" spans="10:10" x14ac:dyDescent="0.25">
      <c r="J45" s="4"/>
    </row>
    <row r="46" spans="10:10" x14ac:dyDescent="0.25">
      <c r="J46" s="4"/>
    </row>
    <row r="47" spans="10:10" x14ac:dyDescent="0.25">
      <c r="J47" s="4"/>
    </row>
    <row r="48" spans="10:10" x14ac:dyDescent="0.25">
      <c r="J48" s="4"/>
    </row>
    <row r="49" spans="10:10" x14ac:dyDescent="0.25">
      <c r="J49" s="4"/>
    </row>
    <row r="50" spans="10:10" x14ac:dyDescent="0.25">
      <c r="J50" s="4"/>
    </row>
    <row r="51" spans="10:10" x14ac:dyDescent="0.25">
      <c r="J51" s="4"/>
    </row>
    <row r="52" spans="10:10" x14ac:dyDescent="0.25">
      <c r="J52" s="4"/>
    </row>
    <row r="53" spans="10:10" x14ac:dyDescent="0.25">
      <c r="J53" s="4"/>
    </row>
    <row r="54" spans="10:10" x14ac:dyDescent="0.25">
      <c r="J54" s="4"/>
    </row>
    <row r="55" spans="10:10" x14ac:dyDescent="0.25">
      <c r="J55" s="4"/>
    </row>
    <row r="56" spans="10:10" x14ac:dyDescent="0.25">
      <c r="J56" s="4"/>
    </row>
    <row r="57" spans="10:10" x14ac:dyDescent="0.25">
      <c r="J57" s="4"/>
    </row>
    <row r="58" spans="10:10" x14ac:dyDescent="0.25">
      <c r="J58" s="4"/>
    </row>
    <row r="59" spans="10:10" x14ac:dyDescent="0.25">
      <c r="J59" s="4"/>
    </row>
    <row r="60" spans="10:10" x14ac:dyDescent="0.25">
      <c r="J60" s="4"/>
    </row>
    <row r="61" spans="10:10" x14ac:dyDescent="0.25">
      <c r="J61" s="4"/>
    </row>
    <row r="62" spans="10:10" x14ac:dyDescent="0.25">
      <c r="J62" s="4"/>
    </row>
    <row r="63" spans="10:10" x14ac:dyDescent="0.25">
      <c r="J63" s="4"/>
    </row>
    <row r="64" spans="10:10" x14ac:dyDescent="0.25">
      <c r="J64" s="4"/>
    </row>
    <row r="65" spans="10:10" x14ac:dyDescent="0.25">
      <c r="J65" s="4"/>
    </row>
    <row r="66" spans="10:10" x14ac:dyDescent="0.25">
      <c r="J66" s="4"/>
    </row>
    <row r="67" spans="10:10" x14ac:dyDescent="0.25">
      <c r="J67" s="4"/>
    </row>
    <row r="68" spans="10:10" x14ac:dyDescent="0.25">
      <c r="J68" s="4"/>
    </row>
    <row r="69" spans="10:10" x14ac:dyDescent="0.25">
      <c r="J69" s="4"/>
    </row>
    <row r="70" spans="10:10" x14ac:dyDescent="0.25">
      <c r="J70" s="4"/>
    </row>
    <row r="71" spans="10:10" x14ac:dyDescent="0.25">
      <c r="J71" s="4"/>
    </row>
    <row r="72" spans="10:10" x14ac:dyDescent="0.25">
      <c r="J72" s="4"/>
    </row>
    <row r="73" spans="10:10" x14ac:dyDescent="0.25">
      <c r="J73" s="4"/>
    </row>
    <row r="74" spans="10:10" x14ac:dyDescent="0.25">
      <c r="J74" s="4"/>
    </row>
    <row r="75" spans="10:10" x14ac:dyDescent="0.25">
      <c r="J75" s="4"/>
    </row>
    <row r="76" spans="10:10" x14ac:dyDescent="0.25">
      <c r="J76" s="4"/>
    </row>
    <row r="77" spans="10:10" x14ac:dyDescent="0.25">
      <c r="J77" s="4"/>
    </row>
    <row r="78" spans="10:10" x14ac:dyDescent="0.25">
      <c r="J78" s="4"/>
    </row>
    <row r="79" spans="10:10" x14ac:dyDescent="0.25">
      <c r="J79" s="4"/>
    </row>
    <row r="80" spans="10:10" x14ac:dyDescent="0.25">
      <c r="J80" s="4"/>
    </row>
    <row r="81" spans="10:10" x14ac:dyDescent="0.25">
      <c r="J81" s="4"/>
    </row>
    <row r="82" spans="10:10" x14ac:dyDescent="0.25">
      <c r="J82" s="4"/>
    </row>
    <row r="83" spans="10:10" x14ac:dyDescent="0.25">
      <c r="J83" s="4"/>
    </row>
    <row r="84" spans="10:10" x14ac:dyDescent="0.25">
      <c r="J84" s="4"/>
    </row>
    <row r="85" spans="10:10" x14ac:dyDescent="0.25">
      <c r="J85" s="4"/>
    </row>
    <row r="86" spans="10:10" x14ac:dyDescent="0.25">
      <c r="J86" s="4"/>
    </row>
    <row r="87" spans="10:10" x14ac:dyDescent="0.25">
      <c r="J87" s="4"/>
    </row>
    <row r="88" spans="10:10" x14ac:dyDescent="0.25">
      <c r="J88" s="4"/>
    </row>
    <row r="89" spans="10:10" x14ac:dyDescent="0.25">
      <c r="J89" s="4"/>
    </row>
    <row r="90" spans="10:10" x14ac:dyDescent="0.25">
      <c r="J90" s="4"/>
    </row>
    <row r="91" spans="10:10" x14ac:dyDescent="0.25">
      <c r="J91" s="4"/>
    </row>
    <row r="92" spans="10:10" x14ac:dyDescent="0.25">
      <c r="J92" s="4"/>
    </row>
    <row r="93" spans="10:10" x14ac:dyDescent="0.25">
      <c r="J93" s="4"/>
    </row>
    <row r="94" spans="10:10" x14ac:dyDescent="0.25">
      <c r="J94" s="4"/>
    </row>
    <row r="95" spans="10:10" x14ac:dyDescent="0.25">
      <c r="J95" s="4"/>
    </row>
    <row r="96" spans="10:10" x14ac:dyDescent="0.25">
      <c r="J96" s="4"/>
    </row>
    <row r="97" spans="10:10" x14ac:dyDescent="0.25">
      <c r="J97" s="4"/>
    </row>
    <row r="98" spans="10:10" x14ac:dyDescent="0.25">
      <c r="J98" s="4"/>
    </row>
    <row r="99" spans="10:10" x14ac:dyDescent="0.25">
      <c r="J99" s="4"/>
    </row>
    <row r="100" spans="10:10" x14ac:dyDescent="0.25">
      <c r="J100" s="4"/>
    </row>
    <row r="101" spans="10:10" x14ac:dyDescent="0.25">
      <c r="J101" s="4"/>
    </row>
    <row r="102" spans="10:10" x14ac:dyDescent="0.25">
      <c r="J102" s="4"/>
    </row>
    <row r="103" spans="10:10" x14ac:dyDescent="0.25">
      <c r="J103" s="4"/>
    </row>
    <row r="104" spans="10:10" x14ac:dyDescent="0.25">
      <c r="J104" s="4"/>
    </row>
    <row r="105" spans="10:10" x14ac:dyDescent="0.25">
      <c r="J105" s="4"/>
    </row>
    <row r="106" spans="10:10" x14ac:dyDescent="0.25">
      <c r="J106" s="4"/>
    </row>
  </sheetData>
  <sheetProtection algorithmName="SHA-512" hashValue="ppyNXaIrFWAkTHkD3ZO7JPiq6T265IviLajGl3nuAgNwdjbzbWmGyHI67or7pWlhZYPoYxy5R2e0JVy9Y4aPGQ==" saltValue="6VRt3FnYkBcJmXL2pOP6cw==" spinCount="100000" sheet="1" objects="1" scenarios="1"/>
  <mergeCells count="17">
    <mergeCell ref="A5:A29"/>
    <mergeCell ref="R5:R29"/>
    <mergeCell ref="N30:Q30"/>
    <mergeCell ref="B5:B29"/>
    <mergeCell ref="C5:C29"/>
    <mergeCell ref="D5:D29"/>
    <mergeCell ref="I5:I29"/>
    <mergeCell ref="J5:J29"/>
    <mergeCell ref="K5:K29"/>
    <mergeCell ref="L5:L29"/>
    <mergeCell ref="M5:M29"/>
    <mergeCell ref="N6:N9"/>
    <mergeCell ref="N10:N11"/>
    <mergeCell ref="N12:N14"/>
    <mergeCell ref="N16:N17"/>
    <mergeCell ref="N19:N20"/>
    <mergeCell ref="N21:N22"/>
  </mergeCells>
  <printOptions gridLines="1"/>
  <pageMargins left="0.25" right="0.25" top="0.75" bottom="0.75" header="0.3" footer="0.3"/>
  <pageSetup paperSize="9" scale="3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E6384-6E49-418F-ADD1-5755E873A2C2}">
  <sheetPr codeName="Foglio8">
    <pageSetUpPr fitToPage="1"/>
  </sheetPr>
  <dimension ref="A1:R109"/>
  <sheetViews>
    <sheetView topLeftCell="A42" zoomScale="80" zoomScaleNormal="80" workbookViewId="0">
      <selection activeCell="T44" sqref="T44"/>
    </sheetView>
  </sheetViews>
  <sheetFormatPr defaultColWidth="9.140625" defaultRowHeight="15" x14ac:dyDescent="0.25"/>
  <cols>
    <col min="1" max="1" width="22.85546875" style="23" customWidth="1"/>
    <col min="2" max="2" width="37.42578125" style="23" customWidth="1"/>
    <col min="3" max="3" width="13.7109375" style="23" customWidth="1"/>
    <col min="4" max="4" width="17.28515625" style="23" customWidth="1"/>
    <col min="5" max="5" width="18.28515625" style="23" hidden="1" customWidth="1"/>
    <col min="6" max="6" width="9.140625" style="23" hidden="1" customWidth="1"/>
    <col min="7" max="7" width="0.140625" style="23" hidden="1" customWidth="1"/>
    <col min="8" max="8" width="21.7109375" style="23" hidden="1" customWidth="1"/>
    <col min="9" max="9" width="17.140625" style="23" customWidth="1"/>
    <col min="10" max="10" width="20.5703125" style="12" customWidth="1"/>
    <col min="11" max="11" width="18.28515625" style="23" customWidth="1"/>
    <col min="12" max="12" width="14.5703125" style="23" customWidth="1"/>
    <col min="13" max="13" width="16.28515625" style="23" customWidth="1"/>
    <col min="14" max="16" width="18.28515625" style="23" customWidth="1"/>
    <col min="17" max="17" width="14.5703125" style="23" customWidth="1"/>
    <col min="18" max="18" width="20.85546875" style="24" customWidth="1"/>
    <col min="19" max="19" width="9.140625" style="23"/>
    <col min="20" max="20" width="38.140625" style="23" customWidth="1"/>
    <col min="21" max="16384" width="9.140625" style="23"/>
  </cols>
  <sheetData>
    <row r="1" spans="1:18" x14ac:dyDescent="0.25">
      <c r="J1" s="23"/>
    </row>
    <row r="2" spans="1:18" x14ac:dyDescent="0.25">
      <c r="J2" s="23"/>
    </row>
    <row r="3" spans="1:18" ht="15.75" thickBot="1" x14ac:dyDescent="0.3">
      <c r="J3" s="23"/>
    </row>
    <row r="4" spans="1:18" ht="99.6" customHeight="1" thickBot="1" x14ac:dyDescent="0.3">
      <c r="A4" s="34" t="s">
        <v>128</v>
      </c>
      <c r="B4" s="42" t="s">
        <v>8</v>
      </c>
      <c r="C4" s="42" t="s">
        <v>15</v>
      </c>
      <c r="D4" s="41" t="s">
        <v>5</v>
      </c>
      <c r="E4" s="41"/>
      <c r="F4" s="42"/>
      <c r="G4" s="42"/>
      <c r="H4" s="42"/>
      <c r="I4" s="43" t="s">
        <v>6</v>
      </c>
      <c r="J4" s="44">
        <v>0.8</v>
      </c>
      <c r="K4" s="44">
        <v>0.2</v>
      </c>
      <c r="L4" s="44" t="s">
        <v>18</v>
      </c>
      <c r="M4" s="44" t="s">
        <v>19</v>
      </c>
      <c r="N4" s="44" t="s">
        <v>9</v>
      </c>
      <c r="O4" s="44" t="s">
        <v>10</v>
      </c>
      <c r="P4" s="44" t="s">
        <v>11</v>
      </c>
      <c r="Q4" s="44" t="s">
        <v>7</v>
      </c>
      <c r="R4" s="44" t="s">
        <v>12</v>
      </c>
    </row>
    <row r="5" spans="1:18" ht="60" customHeight="1" thickBot="1" x14ac:dyDescent="0.3">
      <c r="A5" s="107" t="s">
        <v>2</v>
      </c>
      <c r="B5" s="99" t="s">
        <v>92</v>
      </c>
      <c r="C5" s="99" t="s">
        <v>20</v>
      </c>
      <c r="D5" s="100">
        <v>22821864</v>
      </c>
      <c r="E5" s="20"/>
      <c r="F5" s="20"/>
      <c r="G5" s="20"/>
      <c r="H5" s="20"/>
      <c r="I5" s="100">
        <v>394721.69</v>
      </c>
      <c r="J5" s="100">
        <v>315777.34999999998</v>
      </c>
      <c r="K5" s="100">
        <v>78944.34</v>
      </c>
      <c r="L5" s="166" t="s">
        <v>93</v>
      </c>
      <c r="M5" s="103" t="s">
        <v>94</v>
      </c>
      <c r="N5" s="99" t="s">
        <v>130</v>
      </c>
      <c r="O5" s="20" t="s">
        <v>23</v>
      </c>
      <c r="P5" s="21">
        <v>0.4</v>
      </c>
      <c r="Q5" s="19">
        <v>11367.98</v>
      </c>
      <c r="R5" s="167">
        <f>SUM(Q5:Q33)</f>
        <v>209676.15999999995</v>
      </c>
    </row>
    <row r="6" spans="1:18" ht="58.9" customHeight="1" thickBot="1" x14ac:dyDescent="0.3">
      <c r="A6" s="116"/>
      <c r="B6" s="99"/>
      <c r="C6" s="99"/>
      <c r="D6" s="100"/>
      <c r="E6" s="20"/>
      <c r="F6" s="20"/>
      <c r="G6" s="20"/>
      <c r="H6" s="20"/>
      <c r="I6" s="100"/>
      <c r="J6" s="100"/>
      <c r="K6" s="100"/>
      <c r="L6" s="166"/>
      <c r="M6" s="103"/>
      <c r="N6" s="99"/>
      <c r="O6" s="20" t="s">
        <v>48</v>
      </c>
      <c r="P6" s="21">
        <v>0.4</v>
      </c>
      <c r="Q6" s="19">
        <v>27788.41</v>
      </c>
      <c r="R6" s="168"/>
    </row>
    <row r="7" spans="1:18" ht="66" customHeight="1" thickBot="1" x14ac:dyDescent="0.3">
      <c r="A7" s="116"/>
      <c r="B7" s="99"/>
      <c r="C7" s="99"/>
      <c r="D7" s="100"/>
      <c r="E7" s="20"/>
      <c r="F7" s="20"/>
      <c r="G7" s="20"/>
      <c r="H7" s="20"/>
      <c r="I7" s="100"/>
      <c r="J7" s="100"/>
      <c r="K7" s="100"/>
      <c r="L7" s="166"/>
      <c r="M7" s="103"/>
      <c r="N7" s="99"/>
      <c r="O7" s="20" t="s">
        <v>26</v>
      </c>
      <c r="P7" s="81">
        <v>5.67E-2</v>
      </c>
      <c r="Q7" s="19">
        <v>2578.2600000000002</v>
      </c>
      <c r="R7" s="168"/>
    </row>
    <row r="8" spans="1:18" ht="55.9" customHeight="1" thickBot="1" x14ac:dyDescent="0.3">
      <c r="A8" s="116"/>
      <c r="B8" s="99"/>
      <c r="C8" s="99"/>
      <c r="D8" s="100"/>
      <c r="E8" s="20"/>
      <c r="F8" s="20"/>
      <c r="G8" s="20"/>
      <c r="H8" s="20"/>
      <c r="I8" s="100"/>
      <c r="J8" s="100"/>
      <c r="K8" s="100"/>
      <c r="L8" s="166"/>
      <c r="M8" s="103"/>
      <c r="N8" s="99"/>
      <c r="O8" s="20" t="s">
        <v>88</v>
      </c>
      <c r="P8" s="21">
        <v>0.15</v>
      </c>
      <c r="Q8" s="19">
        <v>9946.99</v>
      </c>
      <c r="R8" s="168"/>
    </row>
    <row r="9" spans="1:18" ht="67.900000000000006" customHeight="1" thickBot="1" x14ac:dyDescent="0.3">
      <c r="A9" s="116"/>
      <c r="B9" s="99"/>
      <c r="C9" s="99"/>
      <c r="D9" s="100"/>
      <c r="E9" s="20"/>
      <c r="F9" s="20"/>
      <c r="G9" s="20"/>
      <c r="H9" s="20"/>
      <c r="I9" s="100"/>
      <c r="J9" s="100"/>
      <c r="K9" s="100"/>
      <c r="L9" s="166"/>
      <c r="M9" s="103"/>
      <c r="N9" s="99" t="s">
        <v>136</v>
      </c>
      <c r="O9" s="20" t="s">
        <v>51</v>
      </c>
      <c r="P9" s="21">
        <v>0.05</v>
      </c>
      <c r="Q9" s="19">
        <v>1421</v>
      </c>
      <c r="R9" s="168"/>
    </row>
    <row r="10" spans="1:18" ht="58.15" customHeight="1" thickBot="1" x14ac:dyDescent="0.3">
      <c r="A10" s="116"/>
      <c r="B10" s="99"/>
      <c r="C10" s="99"/>
      <c r="D10" s="100"/>
      <c r="E10" s="20"/>
      <c r="F10" s="20"/>
      <c r="G10" s="20"/>
      <c r="H10" s="20"/>
      <c r="I10" s="100"/>
      <c r="J10" s="100"/>
      <c r="K10" s="100"/>
      <c r="L10" s="166"/>
      <c r="M10" s="103"/>
      <c r="N10" s="99"/>
      <c r="O10" s="20" t="s">
        <v>26</v>
      </c>
      <c r="P10" s="21">
        <v>0.25</v>
      </c>
      <c r="Q10" s="19">
        <v>11367.98</v>
      </c>
      <c r="R10" s="168"/>
    </row>
    <row r="11" spans="1:18" ht="40.9" customHeight="1" thickBot="1" x14ac:dyDescent="0.3">
      <c r="A11" s="116"/>
      <c r="B11" s="99"/>
      <c r="C11" s="99"/>
      <c r="D11" s="100"/>
      <c r="E11" s="20"/>
      <c r="F11" s="20"/>
      <c r="G11" s="20"/>
      <c r="H11" s="20"/>
      <c r="I11" s="100"/>
      <c r="J11" s="100"/>
      <c r="K11" s="100"/>
      <c r="L11" s="166"/>
      <c r="M11" s="103"/>
      <c r="N11" s="99" t="s">
        <v>137</v>
      </c>
      <c r="O11" s="20" t="s">
        <v>23</v>
      </c>
      <c r="P11" s="21">
        <v>0.4</v>
      </c>
      <c r="Q11" s="19">
        <v>11367.98</v>
      </c>
      <c r="R11" s="168"/>
    </row>
    <row r="12" spans="1:18" ht="49.9" customHeight="1" thickBot="1" x14ac:dyDescent="0.3">
      <c r="A12" s="116"/>
      <c r="B12" s="99"/>
      <c r="C12" s="99"/>
      <c r="D12" s="100"/>
      <c r="E12" s="20"/>
      <c r="F12" s="20"/>
      <c r="G12" s="20"/>
      <c r="H12" s="20"/>
      <c r="I12" s="100"/>
      <c r="J12" s="100"/>
      <c r="K12" s="100"/>
      <c r="L12" s="166"/>
      <c r="M12" s="103"/>
      <c r="N12" s="99"/>
      <c r="O12" s="20" t="s">
        <v>48</v>
      </c>
      <c r="P12" s="21">
        <v>0.45</v>
      </c>
      <c r="Q12" s="19">
        <v>31261.96</v>
      </c>
      <c r="R12" s="168"/>
    </row>
    <row r="13" spans="1:18" ht="73.900000000000006" customHeight="1" thickBot="1" x14ac:dyDescent="0.3">
      <c r="A13" s="116"/>
      <c r="B13" s="99"/>
      <c r="C13" s="99"/>
      <c r="D13" s="100"/>
      <c r="E13" s="20"/>
      <c r="F13" s="20"/>
      <c r="G13" s="20"/>
      <c r="H13" s="20"/>
      <c r="I13" s="100"/>
      <c r="J13" s="100"/>
      <c r="K13" s="100"/>
      <c r="L13" s="166"/>
      <c r="M13" s="103"/>
      <c r="N13" s="99"/>
      <c r="O13" s="20" t="s">
        <v>26</v>
      </c>
      <c r="P13" s="81">
        <v>2.3300000000000001E-2</v>
      </c>
      <c r="Q13" s="19">
        <v>1059.5</v>
      </c>
      <c r="R13" s="168"/>
    </row>
    <row r="14" spans="1:18" ht="59.45" customHeight="1" thickBot="1" x14ac:dyDescent="0.3">
      <c r="A14" s="116"/>
      <c r="B14" s="99"/>
      <c r="C14" s="99"/>
      <c r="D14" s="100"/>
      <c r="E14" s="20"/>
      <c r="F14" s="20"/>
      <c r="G14" s="20"/>
      <c r="H14" s="20"/>
      <c r="I14" s="100"/>
      <c r="J14" s="100"/>
      <c r="K14" s="100"/>
      <c r="L14" s="166"/>
      <c r="M14" s="103"/>
      <c r="N14" s="99"/>
      <c r="O14" s="20" t="s">
        <v>89</v>
      </c>
      <c r="P14" s="21">
        <v>0.15</v>
      </c>
      <c r="Q14" s="19">
        <v>9946.99</v>
      </c>
      <c r="R14" s="168"/>
    </row>
    <row r="15" spans="1:18" ht="80.45" customHeight="1" thickBot="1" x14ac:dyDescent="0.3">
      <c r="A15" s="116"/>
      <c r="B15" s="99"/>
      <c r="C15" s="99"/>
      <c r="D15" s="100"/>
      <c r="E15" s="20"/>
      <c r="F15" s="20"/>
      <c r="G15" s="20"/>
      <c r="H15" s="20"/>
      <c r="I15" s="100"/>
      <c r="J15" s="100"/>
      <c r="K15" s="100"/>
      <c r="L15" s="166"/>
      <c r="M15" s="103"/>
      <c r="N15" s="99" t="s">
        <v>136</v>
      </c>
      <c r="O15" s="20" t="s">
        <v>48</v>
      </c>
      <c r="P15" s="21">
        <v>0.05</v>
      </c>
      <c r="Q15" s="19">
        <v>3473.55</v>
      </c>
      <c r="R15" s="168"/>
    </row>
    <row r="16" spans="1:18" ht="75.599999999999994" customHeight="1" thickBot="1" x14ac:dyDescent="0.3">
      <c r="A16" s="116"/>
      <c r="B16" s="99"/>
      <c r="C16" s="99"/>
      <c r="D16" s="100"/>
      <c r="E16" s="20"/>
      <c r="F16" s="20"/>
      <c r="G16" s="20"/>
      <c r="H16" s="20"/>
      <c r="I16" s="100"/>
      <c r="J16" s="100"/>
      <c r="K16" s="100"/>
      <c r="L16" s="166"/>
      <c r="M16" s="103"/>
      <c r="N16" s="99"/>
      <c r="O16" s="20" t="s">
        <v>89</v>
      </c>
      <c r="P16" s="21">
        <v>0.15</v>
      </c>
      <c r="Q16" s="19">
        <v>9946.99</v>
      </c>
      <c r="R16" s="168"/>
    </row>
    <row r="17" spans="1:18" ht="63.6" customHeight="1" thickBot="1" x14ac:dyDescent="0.3">
      <c r="A17" s="116"/>
      <c r="B17" s="99"/>
      <c r="C17" s="99"/>
      <c r="D17" s="100"/>
      <c r="E17" s="20"/>
      <c r="F17" s="20"/>
      <c r="G17" s="20"/>
      <c r="H17" s="20"/>
      <c r="I17" s="100"/>
      <c r="J17" s="100"/>
      <c r="K17" s="100"/>
      <c r="L17" s="166"/>
      <c r="M17" s="103"/>
      <c r="N17" s="99" t="s">
        <v>137</v>
      </c>
      <c r="O17" s="20" t="s">
        <v>48</v>
      </c>
      <c r="P17" s="21">
        <v>0.05</v>
      </c>
      <c r="Q17" s="19">
        <v>3473.55</v>
      </c>
      <c r="R17" s="168"/>
    </row>
    <row r="18" spans="1:18" ht="70.900000000000006" customHeight="1" thickBot="1" x14ac:dyDescent="0.3">
      <c r="A18" s="116"/>
      <c r="B18" s="99"/>
      <c r="C18" s="99"/>
      <c r="D18" s="100"/>
      <c r="E18" s="20"/>
      <c r="F18" s="20"/>
      <c r="G18" s="20"/>
      <c r="H18" s="20"/>
      <c r="I18" s="100"/>
      <c r="J18" s="100"/>
      <c r="K18" s="100"/>
      <c r="L18" s="166"/>
      <c r="M18" s="103"/>
      <c r="N18" s="99"/>
      <c r="O18" s="20" t="s">
        <v>26</v>
      </c>
      <c r="P18" s="81">
        <v>4.3299999999999998E-2</v>
      </c>
      <c r="Q18" s="19">
        <v>1968.93</v>
      </c>
      <c r="R18" s="168"/>
    </row>
    <row r="19" spans="1:18" ht="64.900000000000006" customHeight="1" thickBot="1" x14ac:dyDescent="0.3">
      <c r="A19" s="116"/>
      <c r="B19" s="99"/>
      <c r="C19" s="99"/>
      <c r="D19" s="100"/>
      <c r="E19" s="20"/>
      <c r="F19" s="20"/>
      <c r="G19" s="20"/>
      <c r="H19" s="20"/>
      <c r="I19" s="100"/>
      <c r="J19" s="100"/>
      <c r="K19" s="100"/>
      <c r="L19" s="166"/>
      <c r="M19" s="103"/>
      <c r="N19" s="99"/>
      <c r="O19" s="20" t="s">
        <v>89</v>
      </c>
      <c r="P19" s="21">
        <v>0.15</v>
      </c>
      <c r="Q19" s="19">
        <v>9946.99</v>
      </c>
      <c r="R19" s="168"/>
    </row>
    <row r="20" spans="1:18" ht="85.9" customHeight="1" thickBot="1" x14ac:dyDescent="0.3">
      <c r="A20" s="116"/>
      <c r="B20" s="99"/>
      <c r="C20" s="99"/>
      <c r="D20" s="100"/>
      <c r="E20" s="20"/>
      <c r="F20" s="20"/>
      <c r="G20" s="20"/>
      <c r="H20" s="20"/>
      <c r="I20" s="100"/>
      <c r="J20" s="100"/>
      <c r="K20" s="100"/>
      <c r="L20" s="166"/>
      <c r="M20" s="103"/>
      <c r="N20" s="20" t="s">
        <v>129</v>
      </c>
      <c r="O20" s="20" t="s">
        <v>89</v>
      </c>
      <c r="P20" s="21">
        <v>0.1</v>
      </c>
      <c r="Q20" s="19">
        <v>6631.32</v>
      </c>
      <c r="R20" s="168"/>
    </row>
    <row r="21" spans="1:18" ht="80.45" customHeight="1" thickBot="1" x14ac:dyDescent="0.3">
      <c r="A21" s="116"/>
      <c r="B21" s="99"/>
      <c r="C21" s="99"/>
      <c r="D21" s="100"/>
      <c r="E21" s="20"/>
      <c r="F21" s="20"/>
      <c r="G21" s="20"/>
      <c r="H21" s="20"/>
      <c r="I21" s="100"/>
      <c r="J21" s="100"/>
      <c r="K21" s="100"/>
      <c r="L21" s="166"/>
      <c r="M21" s="103"/>
      <c r="N21" s="99" t="s">
        <v>137</v>
      </c>
      <c r="O21" s="20" t="s">
        <v>48</v>
      </c>
      <c r="P21" s="21">
        <v>0.05</v>
      </c>
      <c r="Q21" s="19">
        <v>3473.55</v>
      </c>
      <c r="R21" s="168"/>
    </row>
    <row r="22" spans="1:18" ht="67.150000000000006" customHeight="1" thickBot="1" x14ac:dyDescent="0.3">
      <c r="A22" s="116"/>
      <c r="B22" s="99"/>
      <c r="C22" s="99"/>
      <c r="D22" s="100"/>
      <c r="E22" s="20"/>
      <c r="F22" s="20"/>
      <c r="G22" s="20"/>
      <c r="H22" s="20"/>
      <c r="I22" s="100"/>
      <c r="J22" s="100"/>
      <c r="K22" s="100"/>
      <c r="L22" s="166"/>
      <c r="M22" s="103"/>
      <c r="N22" s="99"/>
      <c r="O22" s="20" t="s">
        <v>89</v>
      </c>
      <c r="P22" s="21">
        <v>0.15</v>
      </c>
      <c r="Q22" s="19">
        <v>9946.99</v>
      </c>
      <c r="R22" s="168"/>
    </row>
    <row r="23" spans="1:18" ht="71.45" customHeight="1" thickBot="1" x14ac:dyDescent="0.3">
      <c r="A23" s="116"/>
      <c r="B23" s="99"/>
      <c r="C23" s="99"/>
      <c r="D23" s="100"/>
      <c r="E23" s="20"/>
      <c r="F23" s="20"/>
      <c r="G23" s="20"/>
      <c r="H23" s="20"/>
      <c r="I23" s="100"/>
      <c r="J23" s="100"/>
      <c r="K23" s="100"/>
      <c r="L23" s="166"/>
      <c r="M23" s="103"/>
      <c r="N23" s="20" t="s">
        <v>138</v>
      </c>
      <c r="O23" s="20" t="s">
        <v>89</v>
      </c>
      <c r="P23" s="21">
        <v>0.15</v>
      </c>
      <c r="Q23" s="19">
        <v>9946.99</v>
      </c>
      <c r="R23" s="168"/>
    </row>
    <row r="24" spans="1:18" ht="90.6" customHeight="1" thickBot="1" x14ac:dyDescent="0.3">
      <c r="A24" s="116"/>
      <c r="B24" s="99"/>
      <c r="C24" s="99"/>
      <c r="D24" s="100"/>
      <c r="E24" s="20"/>
      <c r="F24" s="20"/>
      <c r="G24" s="20"/>
      <c r="H24" s="20"/>
      <c r="I24" s="100"/>
      <c r="J24" s="100"/>
      <c r="K24" s="100"/>
      <c r="L24" s="166"/>
      <c r="M24" s="103"/>
      <c r="N24" s="20" t="s">
        <v>139</v>
      </c>
      <c r="O24" s="20" t="s">
        <v>23</v>
      </c>
      <c r="P24" s="21">
        <v>0.15</v>
      </c>
      <c r="Q24" s="19">
        <v>4262.99</v>
      </c>
      <c r="R24" s="168"/>
    </row>
    <row r="25" spans="1:18" ht="64.150000000000006" customHeight="1" thickBot="1" x14ac:dyDescent="0.3">
      <c r="A25" s="116"/>
      <c r="B25" s="99"/>
      <c r="C25" s="99"/>
      <c r="D25" s="100"/>
      <c r="E25" s="20"/>
      <c r="F25" s="20"/>
      <c r="G25" s="20"/>
      <c r="H25" s="20"/>
      <c r="I25" s="100"/>
      <c r="J25" s="100"/>
      <c r="K25" s="100"/>
      <c r="L25" s="166"/>
      <c r="M25" s="103"/>
      <c r="N25" s="20" t="s">
        <v>137</v>
      </c>
      <c r="O25" s="20" t="s">
        <v>26</v>
      </c>
      <c r="P25" s="81">
        <v>0.31669999999999998</v>
      </c>
      <c r="Q25" s="19">
        <v>14400.96</v>
      </c>
      <c r="R25" s="168"/>
    </row>
    <row r="26" spans="1:18" ht="57" customHeight="1" thickBot="1" x14ac:dyDescent="0.3">
      <c r="A26" s="116"/>
      <c r="B26" s="99"/>
      <c r="C26" s="99"/>
      <c r="D26" s="100"/>
      <c r="E26" s="20"/>
      <c r="F26" s="20"/>
      <c r="G26" s="20"/>
      <c r="H26" s="20"/>
      <c r="I26" s="100"/>
      <c r="J26" s="100"/>
      <c r="K26" s="100"/>
      <c r="L26" s="166"/>
      <c r="M26" s="103"/>
      <c r="N26" s="20" t="s">
        <v>137</v>
      </c>
      <c r="O26" s="20" t="s">
        <v>26</v>
      </c>
      <c r="P26" s="81">
        <v>3.6700000000000003E-2</v>
      </c>
      <c r="Q26" s="19">
        <v>1668.82</v>
      </c>
      <c r="R26" s="168"/>
    </row>
    <row r="27" spans="1:18" ht="76.900000000000006" customHeight="1" thickBot="1" x14ac:dyDescent="0.3">
      <c r="A27" s="116"/>
      <c r="B27" s="99"/>
      <c r="C27" s="99"/>
      <c r="D27" s="100"/>
      <c r="E27" s="20"/>
      <c r="F27" s="20"/>
      <c r="G27" s="20"/>
      <c r="H27" s="20"/>
      <c r="I27" s="100"/>
      <c r="J27" s="100"/>
      <c r="K27" s="100"/>
      <c r="L27" s="166"/>
      <c r="M27" s="103"/>
      <c r="N27" s="20" t="s">
        <v>129</v>
      </c>
      <c r="O27" s="20" t="s">
        <v>26</v>
      </c>
      <c r="P27" s="21">
        <v>0.06</v>
      </c>
      <c r="Q27" s="19">
        <v>2728.32</v>
      </c>
      <c r="R27" s="168"/>
    </row>
    <row r="28" spans="1:18" ht="68.45" customHeight="1" thickBot="1" x14ac:dyDescent="0.3">
      <c r="A28" s="116"/>
      <c r="B28" s="99"/>
      <c r="C28" s="99"/>
      <c r="D28" s="100"/>
      <c r="E28" s="20"/>
      <c r="F28" s="20"/>
      <c r="G28" s="20"/>
      <c r="H28" s="20"/>
      <c r="I28" s="100"/>
      <c r="J28" s="100"/>
      <c r="K28" s="100"/>
      <c r="L28" s="166"/>
      <c r="M28" s="103"/>
      <c r="N28" s="20" t="s">
        <v>138</v>
      </c>
      <c r="O28" s="20" t="s">
        <v>26</v>
      </c>
      <c r="P28" s="21">
        <v>0.04</v>
      </c>
      <c r="Q28" s="19">
        <v>1818.88</v>
      </c>
      <c r="R28" s="168"/>
    </row>
    <row r="29" spans="1:18" ht="61.9" customHeight="1" thickBot="1" x14ac:dyDescent="0.3">
      <c r="A29" s="116"/>
      <c r="B29" s="99"/>
      <c r="C29" s="99"/>
      <c r="D29" s="100"/>
      <c r="E29" s="20"/>
      <c r="F29" s="20"/>
      <c r="G29" s="20"/>
      <c r="H29" s="20"/>
      <c r="I29" s="100"/>
      <c r="J29" s="100"/>
      <c r="K29" s="100"/>
      <c r="L29" s="166"/>
      <c r="M29" s="103"/>
      <c r="N29" s="20" t="s">
        <v>132</v>
      </c>
      <c r="O29" s="20" t="s">
        <v>26</v>
      </c>
      <c r="P29" s="81">
        <v>5.33E-2</v>
      </c>
      <c r="Q29" s="19">
        <v>2423.65</v>
      </c>
      <c r="R29" s="168"/>
    </row>
    <row r="30" spans="1:18" ht="56.45" customHeight="1" thickBot="1" x14ac:dyDescent="0.3">
      <c r="A30" s="116"/>
      <c r="B30" s="99"/>
      <c r="C30" s="99"/>
      <c r="D30" s="100"/>
      <c r="E30" s="20"/>
      <c r="F30" s="20"/>
      <c r="G30" s="20"/>
      <c r="H30" s="20"/>
      <c r="I30" s="100"/>
      <c r="J30" s="100"/>
      <c r="K30" s="100"/>
      <c r="L30" s="166"/>
      <c r="M30" s="103"/>
      <c r="N30" s="20" t="s">
        <v>138</v>
      </c>
      <c r="O30" s="20" t="s">
        <v>26</v>
      </c>
      <c r="P30" s="81">
        <v>4.3299999999999998E-2</v>
      </c>
      <c r="Q30" s="19">
        <v>1968.93</v>
      </c>
      <c r="R30" s="168"/>
    </row>
    <row r="31" spans="1:18" ht="68.45" customHeight="1" thickBot="1" x14ac:dyDescent="0.3">
      <c r="A31" s="116"/>
      <c r="B31" s="99"/>
      <c r="C31" s="99"/>
      <c r="D31" s="100"/>
      <c r="E31" s="20"/>
      <c r="F31" s="20"/>
      <c r="G31" s="20"/>
      <c r="H31" s="20"/>
      <c r="I31" s="100"/>
      <c r="J31" s="100"/>
      <c r="K31" s="100"/>
      <c r="L31" s="166"/>
      <c r="M31" s="103"/>
      <c r="N31" s="20" t="s">
        <v>136</v>
      </c>
      <c r="O31" s="20" t="s">
        <v>26</v>
      </c>
      <c r="P31" s="81">
        <v>3.6700000000000003E-2</v>
      </c>
      <c r="Q31" s="19">
        <v>1668.82</v>
      </c>
      <c r="R31" s="168"/>
    </row>
    <row r="32" spans="1:18" ht="76.150000000000006" customHeight="1" thickBot="1" x14ac:dyDescent="0.3">
      <c r="A32" s="116"/>
      <c r="B32" s="99"/>
      <c r="C32" s="99"/>
      <c r="D32" s="100"/>
      <c r="E32" s="20"/>
      <c r="F32" s="20"/>
      <c r="G32" s="20"/>
      <c r="H32" s="20"/>
      <c r="I32" s="100"/>
      <c r="J32" s="100"/>
      <c r="K32" s="100"/>
      <c r="L32" s="166"/>
      <c r="M32" s="103"/>
      <c r="N32" s="20" t="s">
        <v>133</v>
      </c>
      <c r="O32" s="20" t="s">
        <v>26</v>
      </c>
      <c r="P32" s="21">
        <v>0.03</v>
      </c>
      <c r="Q32" s="19">
        <v>1364.16</v>
      </c>
      <c r="R32" s="168"/>
    </row>
    <row r="33" spans="1:18" ht="81" customHeight="1" thickBot="1" x14ac:dyDescent="0.3">
      <c r="A33" s="116"/>
      <c r="B33" s="99"/>
      <c r="C33" s="99"/>
      <c r="D33" s="100"/>
      <c r="E33" s="20"/>
      <c r="F33" s="20"/>
      <c r="G33" s="20"/>
      <c r="H33" s="20"/>
      <c r="I33" s="100"/>
      <c r="J33" s="100"/>
      <c r="K33" s="100"/>
      <c r="L33" s="166"/>
      <c r="M33" s="103"/>
      <c r="N33" s="20" t="s">
        <v>140</v>
      </c>
      <c r="O33" s="20" t="s">
        <v>26</v>
      </c>
      <c r="P33" s="21">
        <v>0.01</v>
      </c>
      <c r="Q33" s="19">
        <v>454.72</v>
      </c>
      <c r="R33" s="169"/>
    </row>
    <row r="34" spans="1:18" ht="91.9" customHeight="1" thickBot="1" x14ac:dyDescent="0.3">
      <c r="A34" s="116"/>
      <c r="B34" s="164" t="s">
        <v>96</v>
      </c>
      <c r="C34" s="99" t="s">
        <v>95</v>
      </c>
      <c r="D34" s="165">
        <v>7591852.0199999996</v>
      </c>
      <c r="E34" s="82"/>
      <c r="F34" s="82"/>
      <c r="G34" s="82"/>
      <c r="H34" s="82"/>
      <c r="I34" s="165">
        <v>135811.48000000001</v>
      </c>
      <c r="J34" s="165">
        <v>108649.19</v>
      </c>
      <c r="K34" s="165">
        <v>27162.3</v>
      </c>
      <c r="L34" s="166" t="s">
        <v>86</v>
      </c>
      <c r="M34" s="103" t="s">
        <v>87</v>
      </c>
      <c r="N34" s="20" t="s">
        <v>138</v>
      </c>
      <c r="O34" s="20" t="s">
        <v>23</v>
      </c>
      <c r="P34" s="21">
        <v>0.4</v>
      </c>
      <c r="Q34" s="19">
        <v>3911.37</v>
      </c>
      <c r="R34" s="167">
        <f>SUM(Q34:Q59)</f>
        <v>72143.039999999979</v>
      </c>
    </row>
    <row r="35" spans="1:18" ht="94.15" customHeight="1" thickBot="1" x14ac:dyDescent="0.3">
      <c r="A35" s="116"/>
      <c r="B35" s="164"/>
      <c r="C35" s="99"/>
      <c r="D35" s="165"/>
      <c r="E35" s="20"/>
      <c r="F35" s="20"/>
      <c r="G35" s="20"/>
      <c r="H35" s="20"/>
      <c r="I35" s="165"/>
      <c r="J35" s="165"/>
      <c r="K35" s="165"/>
      <c r="L35" s="166"/>
      <c r="M35" s="103"/>
      <c r="N35" s="99" t="s">
        <v>133</v>
      </c>
      <c r="O35" s="20" t="s">
        <v>48</v>
      </c>
      <c r="P35" s="21">
        <v>0.5</v>
      </c>
      <c r="Q35" s="83">
        <v>11951.41</v>
      </c>
      <c r="R35" s="168"/>
    </row>
    <row r="36" spans="1:18" ht="95.45" customHeight="1" thickBot="1" x14ac:dyDescent="0.3">
      <c r="A36" s="116"/>
      <c r="B36" s="164"/>
      <c r="C36" s="99"/>
      <c r="D36" s="165"/>
      <c r="E36" s="20"/>
      <c r="F36" s="20"/>
      <c r="G36" s="20"/>
      <c r="H36" s="20"/>
      <c r="I36" s="165"/>
      <c r="J36" s="165"/>
      <c r="K36" s="165"/>
      <c r="L36" s="166"/>
      <c r="M36" s="103"/>
      <c r="N36" s="99"/>
      <c r="O36" s="20" t="s">
        <v>26</v>
      </c>
      <c r="P36" s="81">
        <v>5.67E-2</v>
      </c>
      <c r="Q36" s="83">
        <v>887.1</v>
      </c>
      <c r="R36" s="168"/>
    </row>
    <row r="37" spans="1:18" ht="85.9" customHeight="1" thickBot="1" x14ac:dyDescent="0.3">
      <c r="A37" s="116"/>
      <c r="B37" s="164"/>
      <c r="C37" s="99"/>
      <c r="D37" s="165"/>
      <c r="E37" s="20"/>
      <c r="F37" s="20"/>
      <c r="G37" s="20"/>
      <c r="H37" s="20"/>
      <c r="I37" s="165"/>
      <c r="J37" s="165"/>
      <c r="K37" s="165"/>
      <c r="L37" s="166"/>
      <c r="M37" s="103"/>
      <c r="N37" s="99"/>
      <c r="O37" s="20" t="s">
        <v>88</v>
      </c>
      <c r="P37" s="81">
        <v>0.14499999999999999</v>
      </c>
      <c r="Q37" s="83">
        <v>3308.37</v>
      </c>
      <c r="R37" s="168"/>
    </row>
    <row r="38" spans="1:18" ht="75" customHeight="1" thickBot="1" x14ac:dyDescent="0.3">
      <c r="A38" s="116"/>
      <c r="B38" s="164"/>
      <c r="C38" s="99"/>
      <c r="D38" s="165"/>
      <c r="E38" s="20"/>
      <c r="F38" s="20"/>
      <c r="G38" s="20"/>
      <c r="H38" s="20"/>
      <c r="I38" s="165"/>
      <c r="J38" s="165"/>
      <c r="K38" s="165"/>
      <c r="L38" s="166"/>
      <c r="M38" s="103"/>
      <c r="N38" s="99" t="s">
        <v>129</v>
      </c>
      <c r="O38" s="20" t="s">
        <v>51</v>
      </c>
      <c r="P38" s="21">
        <v>0.15</v>
      </c>
      <c r="Q38" s="19">
        <v>1466.76</v>
      </c>
      <c r="R38" s="168"/>
    </row>
    <row r="39" spans="1:18" ht="89.45" customHeight="1" thickBot="1" x14ac:dyDescent="0.3">
      <c r="A39" s="116"/>
      <c r="B39" s="164"/>
      <c r="C39" s="99"/>
      <c r="D39" s="165"/>
      <c r="E39" s="20"/>
      <c r="F39" s="20"/>
      <c r="G39" s="20"/>
      <c r="H39" s="20"/>
      <c r="I39" s="165"/>
      <c r="J39" s="165"/>
      <c r="K39" s="165"/>
      <c r="L39" s="166"/>
      <c r="M39" s="103"/>
      <c r="N39" s="99"/>
      <c r="O39" s="20" t="s">
        <v>26</v>
      </c>
      <c r="P39" s="21">
        <v>0.25</v>
      </c>
      <c r="Q39" s="19">
        <v>3911.37</v>
      </c>
      <c r="R39" s="168"/>
    </row>
    <row r="40" spans="1:18" ht="81.599999999999994" customHeight="1" thickBot="1" x14ac:dyDescent="0.3">
      <c r="A40" s="116"/>
      <c r="B40" s="164"/>
      <c r="C40" s="99"/>
      <c r="D40" s="165"/>
      <c r="E40" s="20"/>
      <c r="F40" s="20"/>
      <c r="G40" s="20"/>
      <c r="H40" s="20"/>
      <c r="I40" s="165"/>
      <c r="J40" s="165"/>
      <c r="K40" s="165"/>
      <c r="L40" s="166"/>
      <c r="M40" s="103"/>
      <c r="N40" s="99" t="s">
        <v>137</v>
      </c>
      <c r="O40" s="20" t="s">
        <v>48</v>
      </c>
      <c r="P40" s="21">
        <v>0.5</v>
      </c>
      <c r="Q40" s="19">
        <v>11951.41</v>
      </c>
      <c r="R40" s="168"/>
    </row>
    <row r="41" spans="1:18" ht="69" customHeight="1" thickBot="1" x14ac:dyDescent="0.3">
      <c r="A41" s="116"/>
      <c r="B41" s="164"/>
      <c r="C41" s="99"/>
      <c r="D41" s="165"/>
      <c r="E41" s="20"/>
      <c r="F41" s="20"/>
      <c r="G41" s="20"/>
      <c r="H41" s="20"/>
      <c r="I41" s="165"/>
      <c r="J41" s="165"/>
      <c r="K41" s="165"/>
      <c r="L41" s="166"/>
      <c r="M41" s="103"/>
      <c r="N41" s="99"/>
      <c r="O41" s="20" t="s">
        <v>26</v>
      </c>
      <c r="P41" s="81">
        <v>2.3300000000000001E-2</v>
      </c>
      <c r="Q41" s="19">
        <v>364.54</v>
      </c>
      <c r="R41" s="168"/>
    </row>
    <row r="42" spans="1:18" ht="70.150000000000006" customHeight="1" thickBot="1" x14ac:dyDescent="0.3">
      <c r="A42" s="116"/>
      <c r="B42" s="164"/>
      <c r="C42" s="99"/>
      <c r="D42" s="165"/>
      <c r="E42" s="20"/>
      <c r="F42" s="20"/>
      <c r="G42" s="20"/>
      <c r="H42" s="20"/>
      <c r="I42" s="165"/>
      <c r="J42" s="165"/>
      <c r="K42" s="165"/>
      <c r="L42" s="166"/>
      <c r="M42" s="103"/>
      <c r="N42" s="99"/>
      <c r="O42" s="20" t="s">
        <v>89</v>
      </c>
      <c r="P42" s="21">
        <v>0.15</v>
      </c>
      <c r="Q42" s="19">
        <v>3422.45</v>
      </c>
      <c r="R42" s="168"/>
    </row>
    <row r="43" spans="1:18" ht="67.900000000000006" customHeight="1" thickBot="1" x14ac:dyDescent="0.3">
      <c r="A43" s="116"/>
      <c r="B43" s="164"/>
      <c r="C43" s="99"/>
      <c r="D43" s="165"/>
      <c r="E43" s="20"/>
      <c r="F43" s="20"/>
      <c r="G43" s="20"/>
      <c r="H43" s="20"/>
      <c r="I43" s="165"/>
      <c r="J43" s="165"/>
      <c r="K43" s="165"/>
      <c r="L43" s="166"/>
      <c r="M43" s="103"/>
      <c r="N43" s="20" t="s">
        <v>129</v>
      </c>
      <c r="O43" s="20" t="s">
        <v>89</v>
      </c>
      <c r="P43" s="21">
        <v>0.15</v>
      </c>
      <c r="Q43" s="19">
        <v>3422.45</v>
      </c>
      <c r="R43" s="168"/>
    </row>
    <row r="44" spans="1:18" ht="81" customHeight="1" thickBot="1" x14ac:dyDescent="0.3">
      <c r="A44" s="116"/>
      <c r="B44" s="164"/>
      <c r="C44" s="99"/>
      <c r="D44" s="165"/>
      <c r="E44" s="20"/>
      <c r="F44" s="20"/>
      <c r="G44" s="20"/>
      <c r="H44" s="20"/>
      <c r="I44" s="165"/>
      <c r="J44" s="165"/>
      <c r="K44" s="165"/>
      <c r="L44" s="166"/>
      <c r="M44" s="103"/>
      <c r="N44" s="99" t="s">
        <v>137</v>
      </c>
      <c r="O44" s="20" t="s">
        <v>26</v>
      </c>
      <c r="P44" s="81">
        <v>4.3299999999999998E-2</v>
      </c>
      <c r="Q44" s="19">
        <v>677.45</v>
      </c>
      <c r="R44" s="168"/>
    </row>
    <row r="45" spans="1:18" ht="68.45" customHeight="1" thickBot="1" x14ac:dyDescent="0.3">
      <c r="A45" s="116"/>
      <c r="B45" s="164"/>
      <c r="C45" s="99"/>
      <c r="D45" s="165"/>
      <c r="E45" s="20"/>
      <c r="F45" s="20"/>
      <c r="G45" s="20"/>
      <c r="H45" s="20"/>
      <c r="I45" s="165"/>
      <c r="J45" s="165"/>
      <c r="K45" s="165"/>
      <c r="L45" s="166"/>
      <c r="M45" s="103"/>
      <c r="N45" s="99"/>
      <c r="O45" s="20" t="s">
        <v>89</v>
      </c>
      <c r="P45" s="81">
        <v>0.155</v>
      </c>
      <c r="Q45" s="19">
        <v>3536.53</v>
      </c>
      <c r="R45" s="168"/>
    </row>
    <row r="46" spans="1:18" ht="101.45" customHeight="1" thickBot="1" x14ac:dyDescent="0.3">
      <c r="A46" s="116"/>
      <c r="B46" s="164"/>
      <c r="C46" s="99"/>
      <c r="D46" s="165"/>
      <c r="E46" s="20"/>
      <c r="F46" s="20"/>
      <c r="G46" s="20"/>
      <c r="H46" s="20"/>
      <c r="I46" s="165"/>
      <c r="J46" s="165"/>
      <c r="K46" s="165"/>
      <c r="L46" s="166"/>
      <c r="M46" s="103"/>
      <c r="N46" s="20" t="s">
        <v>129</v>
      </c>
      <c r="O46" s="20" t="s">
        <v>89</v>
      </c>
      <c r="P46" s="21">
        <v>0.1</v>
      </c>
      <c r="Q46" s="19">
        <v>2281.63</v>
      </c>
      <c r="R46" s="168"/>
    </row>
    <row r="47" spans="1:18" ht="50.45" customHeight="1" thickBot="1" x14ac:dyDescent="0.3">
      <c r="A47" s="116"/>
      <c r="B47" s="164"/>
      <c r="C47" s="99"/>
      <c r="D47" s="165"/>
      <c r="E47" s="20"/>
      <c r="F47" s="20"/>
      <c r="G47" s="20"/>
      <c r="H47" s="20"/>
      <c r="I47" s="165"/>
      <c r="J47" s="165"/>
      <c r="K47" s="165"/>
      <c r="L47" s="166"/>
      <c r="M47" s="103"/>
      <c r="N47" s="99" t="s">
        <v>137</v>
      </c>
      <c r="O47" s="20" t="s">
        <v>97</v>
      </c>
      <c r="P47" s="21">
        <v>0.4</v>
      </c>
      <c r="Q47" s="19">
        <v>3911.37</v>
      </c>
      <c r="R47" s="168"/>
    </row>
    <row r="48" spans="1:18" ht="81.599999999999994" customHeight="1" thickBot="1" x14ac:dyDescent="0.3">
      <c r="A48" s="116"/>
      <c r="B48" s="164"/>
      <c r="C48" s="99"/>
      <c r="D48" s="165"/>
      <c r="E48" s="20"/>
      <c r="F48" s="20"/>
      <c r="G48" s="20"/>
      <c r="H48" s="20"/>
      <c r="I48" s="165"/>
      <c r="J48" s="165"/>
      <c r="K48" s="165"/>
      <c r="L48" s="166"/>
      <c r="M48" s="103"/>
      <c r="N48" s="99"/>
      <c r="O48" s="20" t="s">
        <v>89</v>
      </c>
      <c r="P48" s="21">
        <v>0.15</v>
      </c>
      <c r="Q48" s="19">
        <v>3422.45</v>
      </c>
      <c r="R48" s="168"/>
    </row>
    <row r="49" spans="1:18" ht="73.150000000000006" customHeight="1" thickBot="1" x14ac:dyDescent="0.3">
      <c r="A49" s="116"/>
      <c r="B49" s="164"/>
      <c r="C49" s="99"/>
      <c r="D49" s="165"/>
      <c r="E49" s="20"/>
      <c r="F49" s="20"/>
      <c r="G49" s="20"/>
      <c r="H49" s="20"/>
      <c r="I49" s="165"/>
      <c r="J49" s="165"/>
      <c r="K49" s="165"/>
      <c r="L49" s="166"/>
      <c r="M49" s="103"/>
      <c r="N49" s="20" t="s">
        <v>138</v>
      </c>
      <c r="O49" s="20" t="s">
        <v>89</v>
      </c>
      <c r="P49" s="21">
        <v>0.15</v>
      </c>
      <c r="Q49" s="19">
        <v>3422.45</v>
      </c>
      <c r="R49" s="168"/>
    </row>
    <row r="50" spans="1:18" ht="72.599999999999994" customHeight="1" thickBot="1" x14ac:dyDescent="0.3">
      <c r="A50" s="116"/>
      <c r="B50" s="164"/>
      <c r="C50" s="99"/>
      <c r="D50" s="165"/>
      <c r="E50" s="20"/>
      <c r="F50" s="20"/>
      <c r="G50" s="20"/>
      <c r="H50" s="20"/>
      <c r="I50" s="165"/>
      <c r="J50" s="165"/>
      <c r="K50" s="165"/>
      <c r="L50" s="166"/>
      <c r="M50" s="103"/>
      <c r="N50" s="20" t="s">
        <v>139</v>
      </c>
      <c r="O50" s="20" t="s">
        <v>23</v>
      </c>
      <c r="P50" s="21">
        <v>0.05</v>
      </c>
      <c r="Q50" s="19">
        <v>488.92</v>
      </c>
      <c r="R50" s="168"/>
    </row>
    <row r="51" spans="1:18" ht="72" customHeight="1" thickBot="1" x14ac:dyDescent="0.3">
      <c r="A51" s="116"/>
      <c r="B51" s="164"/>
      <c r="C51" s="99"/>
      <c r="D51" s="165"/>
      <c r="E51" s="20"/>
      <c r="F51" s="20"/>
      <c r="G51" s="20"/>
      <c r="H51" s="20"/>
      <c r="I51" s="165"/>
      <c r="J51" s="165"/>
      <c r="K51" s="165"/>
      <c r="L51" s="166"/>
      <c r="M51" s="103"/>
      <c r="N51" s="20" t="s">
        <v>132</v>
      </c>
      <c r="O51" s="20" t="s">
        <v>26</v>
      </c>
      <c r="P51" s="81">
        <v>0.31669999999999998</v>
      </c>
      <c r="Q51" s="19">
        <v>4954.92</v>
      </c>
      <c r="R51" s="168"/>
    </row>
    <row r="52" spans="1:18" ht="73.150000000000006" customHeight="1" thickBot="1" x14ac:dyDescent="0.3">
      <c r="A52" s="116"/>
      <c r="B52" s="164"/>
      <c r="C52" s="99"/>
      <c r="D52" s="165"/>
      <c r="E52" s="20"/>
      <c r="F52" s="20"/>
      <c r="G52" s="20"/>
      <c r="H52" s="20"/>
      <c r="I52" s="165"/>
      <c r="J52" s="165"/>
      <c r="K52" s="165"/>
      <c r="L52" s="166"/>
      <c r="M52" s="103"/>
      <c r="N52" s="20" t="s">
        <v>130</v>
      </c>
      <c r="O52" s="20" t="s">
        <v>26</v>
      </c>
      <c r="P52" s="81">
        <v>3.6700000000000003E-2</v>
      </c>
      <c r="Q52" s="19">
        <v>574.19000000000005</v>
      </c>
      <c r="R52" s="168"/>
    </row>
    <row r="53" spans="1:18" ht="79.150000000000006" customHeight="1" thickBot="1" x14ac:dyDescent="0.3">
      <c r="A53" s="116"/>
      <c r="B53" s="164"/>
      <c r="C53" s="99"/>
      <c r="D53" s="165"/>
      <c r="E53" s="20"/>
      <c r="F53" s="20"/>
      <c r="G53" s="20"/>
      <c r="H53" s="20"/>
      <c r="I53" s="165"/>
      <c r="J53" s="165"/>
      <c r="K53" s="165"/>
      <c r="L53" s="166"/>
      <c r="M53" s="103"/>
      <c r="N53" s="20" t="s">
        <v>136</v>
      </c>
      <c r="O53" s="20" t="s">
        <v>26</v>
      </c>
      <c r="P53" s="21">
        <v>0.06</v>
      </c>
      <c r="Q53" s="19">
        <v>938.73</v>
      </c>
      <c r="R53" s="168"/>
    </row>
    <row r="54" spans="1:18" ht="115.9" customHeight="1" thickBot="1" x14ac:dyDescent="0.3">
      <c r="A54" s="116"/>
      <c r="B54" s="164"/>
      <c r="C54" s="99"/>
      <c r="D54" s="165"/>
      <c r="E54" s="20"/>
      <c r="F54" s="20"/>
      <c r="G54" s="20"/>
      <c r="H54" s="20"/>
      <c r="I54" s="165"/>
      <c r="J54" s="165"/>
      <c r="K54" s="165"/>
      <c r="L54" s="166"/>
      <c r="M54" s="103"/>
      <c r="N54" s="20" t="s">
        <v>138</v>
      </c>
      <c r="O54" s="20" t="s">
        <v>26</v>
      </c>
      <c r="P54" s="21">
        <v>0.04</v>
      </c>
      <c r="Q54" s="19">
        <v>625.82000000000005</v>
      </c>
      <c r="R54" s="168"/>
    </row>
    <row r="55" spans="1:18" ht="76.900000000000006" customHeight="1" thickBot="1" x14ac:dyDescent="0.3">
      <c r="A55" s="116"/>
      <c r="B55" s="164"/>
      <c r="C55" s="99"/>
      <c r="D55" s="165"/>
      <c r="E55" s="20"/>
      <c r="F55" s="20"/>
      <c r="G55" s="20"/>
      <c r="H55" s="20"/>
      <c r="I55" s="165"/>
      <c r="J55" s="165"/>
      <c r="K55" s="165"/>
      <c r="L55" s="166"/>
      <c r="M55" s="103"/>
      <c r="N55" s="20" t="s">
        <v>137</v>
      </c>
      <c r="O55" s="20" t="s">
        <v>26</v>
      </c>
      <c r="P55" s="81">
        <v>5.33E-2</v>
      </c>
      <c r="Q55" s="19">
        <v>833.9</v>
      </c>
      <c r="R55" s="168"/>
    </row>
    <row r="56" spans="1:18" ht="90.6" customHeight="1" thickBot="1" x14ac:dyDescent="0.3">
      <c r="A56" s="116"/>
      <c r="B56" s="164"/>
      <c r="C56" s="99"/>
      <c r="D56" s="165"/>
      <c r="E56" s="20"/>
      <c r="F56" s="20"/>
      <c r="G56" s="20"/>
      <c r="H56" s="20"/>
      <c r="I56" s="165"/>
      <c r="J56" s="165"/>
      <c r="K56" s="165"/>
      <c r="L56" s="166"/>
      <c r="M56" s="103"/>
      <c r="N56" s="20" t="s">
        <v>138</v>
      </c>
      <c r="O56" s="20" t="s">
        <v>26</v>
      </c>
      <c r="P56" s="81">
        <v>4.3299999999999998E-2</v>
      </c>
      <c r="Q56" s="19">
        <v>677.45</v>
      </c>
      <c r="R56" s="168"/>
    </row>
    <row r="57" spans="1:18" ht="94.15" customHeight="1" thickBot="1" x14ac:dyDescent="0.3">
      <c r="A57" s="116"/>
      <c r="B57" s="164"/>
      <c r="C57" s="99"/>
      <c r="D57" s="165"/>
      <c r="E57" s="20"/>
      <c r="F57" s="20"/>
      <c r="G57" s="20"/>
      <c r="H57" s="20"/>
      <c r="I57" s="165"/>
      <c r="J57" s="165"/>
      <c r="K57" s="165"/>
      <c r="L57" s="166"/>
      <c r="M57" s="103"/>
      <c r="N57" s="20" t="s">
        <v>129</v>
      </c>
      <c r="O57" s="20" t="s">
        <v>26</v>
      </c>
      <c r="P57" s="81">
        <v>3.6700000000000003E-2</v>
      </c>
      <c r="Q57" s="19">
        <v>574.19000000000005</v>
      </c>
      <c r="R57" s="168"/>
    </row>
    <row r="58" spans="1:18" ht="98.45" customHeight="1" thickBot="1" x14ac:dyDescent="0.3">
      <c r="A58" s="116"/>
      <c r="B58" s="164"/>
      <c r="C58" s="99"/>
      <c r="D58" s="165"/>
      <c r="E58" s="20"/>
      <c r="F58" s="20"/>
      <c r="G58" s="20"/>
      <c r="H58" s="20"/>
      <c r="I58" s="165"/>
      <c r="J58" s="165"/>
      <c r="K58" s="165"/>
      <c r="L58" s="166"/>
      <c r="M58" s="103"/>
      <c r="N58" s="20" t="s">
        <v>130</v>
      </c>
      <c r="O58" s="20" t="s">
        <v>26</v>
      </c>
      <c r="P58" s="21">
        <v>0.03</v>
      </c>
      <c r="Q58" s="19">
        <v>469.36</v>
      </c>
      <c r="R58" s="168"/>
    </row>
    <row r="59" spans="1:18" ht="126" customHeight="1" thickBot="1" x14ac:dyDescent="0.3">
      <c r="A59" s="117"/>
      <c r="B59" s="164"/>
      <c r="C59" s="99"/>
      <c r="D59" s="165"/>
      <c r="E59" s="20"/>
      <c r="F59" s="20"/>
      <c r="G59" s="20"/>
      <c r="H59" s="20"/>
      <c r="I59" s="165"/>
      <c r="J59" s="165"/>
      <c r="K59" s="165"/>
      <c r="L59" s="166"/>
      <c r="M59" s="103"/>
      <c r="N59" s="20" t="s">
        <v>140</v>
      </c>
      <c r="O59" s="20" t="s">
        <v>26</v>
      </c>
      <c r="P59" s="21">
        <v>0.01</v>
      </c>
      <c r="Q59" s="19">
        <v>156.44999999999999</v>
      </c>
      <c r="R59" s="169"/>
    </row>
    <row r="60" spans="1:18" x14ac:dyDescent="0.25">
      <c r="J60" s="4"/>
    </row>
    <row r="61" spans="1:18" x14ac:dyDescent="0.25">
      <c r="J61" s="4"/>
    </row>
    <row r="62" spans="1:18" x14ac:dyDescent="0.25">
      <c r="J62" s="4"/>
    </row>
    <row r="63" spans="1:18" x14ac:dyDescent="0.25">
      <c r="J63" s="4"/>
    </row>
    <row r="64" spans="1:18" x14ac:dyDescent="0.25">
      <c r="J64" s="4"/>
    </row>
    <row r="65" spans="10:10" x14ac:dyDescent="0.25">
      <c r="J65" s="4"/>
    </row>
    <row r="66" spans="10:10" x14ac:dyDescent="0.25">
      <c r="J66" s="4"/>
    </row>
    <row r="67" spans="10:10" x14ac:dyDescent="0.25">
      <c r="J67" s="4"/>
    </row>
    <row r="68" spans="10:10" x14ac:dyDescent="0.25">
      <c r="J68" s="4"/>
    </row>
    <row r="69" spans="10:10" x14ac:dyDescent="0.25">
      <c r="J69" s="4"/>
    </row>
    <row r="70" spans="10:10" x14ac:dyDescent="0.25">
      <c r="J70" s="4"/>
    </row>
    <row r="71" spans="10:10" x14ac:dyDescent="0.25">
      <c r="J71" s="4"/>
    </row>
    <row r="72" spans="10:10" x14ac:dyDescent="0.25">
      <c r="J72" s="4"/>
    </row>
    <row r="73" spans="10:10" x14ac:dyDescent="0.25">
      <c r="J73" s="4"/>
    </row>
    <row r="74" spans="10:10" x14ac:dyDescent="0.25">
      <c r="J74" s="4"/>
    </row>
    <row r="75" spans="10:10" x14ac:dyDescent="0.25">
      <c r="J75" s="4"/>
    </row>
    <row r="76" spans="10:10" x14ac:dyDescent="0.25">
      <c r="J76" s="4"/>
    </row>
    <row r="77" spans="10:10" x14ac:dyDescent="0.25">
      <c r="J77" s="4"/>
    </row>
    <row r="78" spans="10:10" x14ac:dyDescent="0.25">
      <c r="J78" s="4"/>
    </row>
    <row r="79" spans="10:10" x14ac:dyDescent="0.25">
      <c r="J79" s="4"/>
    </row>
    <row r="80" spans="10:10" x14ac:dyDescent="0.25">
      <c r="J80" s="4"/>
    </row>
    <row r="81" spans="10:10" x14ac:dyDescent="0.25">
      <c r="J81" s="4"/>
    </row>
    <row r="82" spans="10:10" x14ac:dyDescent="0.25">
      <c r="J82" s="4"/>
    </row>
    <row r="83" spans="10:10" x14ac:dyDescent="0.25">
      <c r="J83" s="4"/>
    </row>
    <row r="84" spans="10:10" x14ac:dyDescent="0.25">
      <c r="J84" s="4"/>
    </row>
    <row r="85" spans="10:10" x14ac:dyDescent="0.25">
      <c r="J85" s="4"/>
    </row>
    <row r="86" spans="10:10" x14ac:dyDescent="0.25">
      <c r="J86" s="4"/>
    </row>
    <row r="87" spans="10:10" x14ac:dyDescent="0.25">
      <c r="J87" s="4"/>
    </row>
    <row r="88" spans="10:10" x14ac:dyDescent="0.25">
      <c r="J88" s="4"/>
    </row>
    <row r="89" spans="10:10" x14ac:dyDescent="0.25">
      <c r="J89" s="4"/>
    </row>
    <row r="90" spans="10:10" x14ac:dyDescent="0.25">
      <c r="J90" s="4"/>
    </row>
    <row r="91" spans="10:10" x14ac:dyDescent="0.25">
      <c r="J91" s="4"/>
    </row>
    <row r="92" spans="10:10" x14ac:dyDescent="0.25">
      <c r="J92" s="4"/>
    </row>
    <row r="93" spans="10:10" x14ac:dyDescent="0.25">
      <c r="J93" s="4"/>
    </row>
    <row r="94" spans="10:10" x14ac:dyDescent="0.25">
      <c r="J94" s="4"/>
    </row>
    <row r="95" spans="10:10" x14ac:dyDescent="0.25">
      <c r="J95" s="4"/>
    </row>
    <row r="96" spans="10:10" x14ac:dyDescent="0.25">
      <c r="J96" s="4"/>
    </row>
    <row r="97" spans="10:10" x14ac:dyDescent="0.25">
      <c r="J97" s="4"/>
    </row>
    <row r="98" spans="10:10" x14ac:dyDescent="0.25">
      <c r="J98" s="4"/>
    </row>
    <row r="99" spans="10:10" x14ac:dyDescent="0.25">
      <c r="J99" s="4"/>
    </row>
    <row r="100" spans="10:10" x14ac:dyDescent="0.25">
      <c r="J100" s="4"/>
    </row>
    <row r="101" spans="10:10" x14ac:dyDescent="0.25">
      <c r="J101" s="4"/>
    </row>
    <row r="102" spans="10:10" x14ac:dyDescent="0.25">
      <c r="J102" s="4"/>
    </row>
    <row r="103" spans="10:10" x14ac:dyDescent="0.25">
      <c r="J103" s="4"/>
    </row>
    <row r="104" spans="10:10" x14ac:dyDescent="0.25">
      <c r="J104" s="4"/>
    </row>
    <row r="105" spans="10:10" x14ac:dyDescent="0.25">
      <c r="J105" s="4"/>
    </row>
    <row r="106" spans="10:10" x14ac:dyDescent="0.25">
      <c r="J106" s="4"/>
    </row>
    <row r="107" spans="10:10" x14ac:dyDescent="0.25">
      <c r="J107" s="4"/>
    </row>
    <row r="108" spans="10:10" x14ac:dyDescent="0.25">
      <c r="J108" s="4"/>
    </row>
    <row r="109" spans="10:10" x14ac:dyDescent="0.25">
      <c r="J109" s="4"/>
    </row>
  </sheetData>
  <sheetProtection algorithmName="SHA-512" hashValue="aX7Z31N1ZDAvPoeHNhysZpEpSjrBuBeUfK2QVd5Msy2swNYIGJV2iWXuInWMX5qssVrnL2M5mWSb2PinEvQ5gA==" saltValue="+NW2vEjjPe1Tb3T952Y1aA==" spinCount="100000" sheet="1" objects="1" scenarios="1"/>
  <mergeCells count="30">
    <mergeCell ref="I5:I33"/>
    <mergeCell ref="J5:J33"/>
    <mergeCell ref="R34:R59"/>
    <mergeCell ref="N11:N14"/>
    <mergeCell ref="N15:N16"/>
    <mergeCell ref="N17:N19"/>
    <mergeCell ref="N21:N22"/>
    <mergeCell ref="N35:N37"/>
    <mergeCell ref="N38:N39"/>
    <mergeCell ref="R5:R33"/>
    <mergeCell ref="N5:N8"/>
    <mergeCell ref="N9:N10"/>
    <mergeCell ref="L34:L59"/>
    <mergeCell ref="M34:M59"/>
    <mergeCell ref="A5:A59"/>
    <mergeCell ref="N40:N42"/>
    <mergeCell ref="B34:B59"/>
    <mergeCell ref="C34:C59"/>
    <mergeCell ref="D34:D59"/>
    <mergeCell ref="I34:I59"/>
    <mergeCell ref="J34:J59"/>
    <mergeCell ref="K34:K59"/>
    <mergeCell ref="N44:N45"/>
    <mergeCell ref="N47:N48"/>
    <mergeCell ref="K5:K33"/>
    <mergeCell ref="L5:L33"/>
    <mergeCell ref="M5:M33"/>
    <mergeCell ref="B5:B33"/>
    <mergeCell ref="C5:C33"/>
    <mergeCell ref="D5:D33"/>
  </mergeCells>
  <printOptions gridLines="1"/>
  <pageMargins left="0.25" right="0.25" top="0.75" bottom="0.75" header="0.3" footer="0.3"/>
  <pageSetup paperSize="9" scale="1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18C18-9C1A-428B-A653-1C6860B91122}">
  <sheetPr codeName="Foglio9">
    <pageSetUpPr fitToPage="1"/>
  </sheetPr>
  <dimension ref="A1:R108"/>
  <sheetViews>
    <sheetView topLeftCell="A53" zoomScale="98" zoomScaleNormal="98" workbookViewId="0">
      <selection activeCell="A3" sqref="A3:R60"/>
    </sheetView>
  </sheetViews>
  <sheetFormatPr defaultColWidth="9.140625" defaultRowHeight="15" x14ac:dyDescent="0.25"/>
  <cols>
    <col min="1" max="1" width="21.140625" style="23" customWidth="1"/>
    <col min="2" max="2" width="23.42578125" style="23" customWidth="1"/>
    <col min="3" max="3" width="14.28515625" style="23" customWidth="1"/>
    <col min="4" max="4" width="18.5703125" style="23" customWidth="1"/>
    <col min="5" max="5" width="18.28515625" style="23" hidden="1" customWidth="1"/>
    <col min="6" max="6" width="9.140625" style="23" hidden="1" customWidth="1"/>
    <col min="7" max="7" width="0.140625" style="23" hidden="1" customWidth="1"/>
    <col min="8" max="8" width="5.28515625" style="23" hidden="1" customWidth="1"/>
    <col min="9" max="9" width="23.28515625" style="23" customWidth="1"/>
    <col min="10" max="10" width="22" style="12" customWidth="1"/>
    <col min="11" max="11" width="20.28515625" style="23" customWidth="1"/>
    <col min="12" max="12" width="24.7109375" style="23" customWidth="1"/>
    <col min="13" max="13" width="16.28515625" style="23" customWidth="1"/>
    <col min="14" max="14" width="18.28515625" style="23" customWidth="1"/>
    <col min="15" max="15" width="19.28515625" style="23" customWidth="1"/>
    <col min="16" max="16" width="18.28515625" style="23" customWidth="1"/>
    <col min="17" max="17" width="16.7109375" style="23" customWidth="1"/>
    <col min="18" max="18" width="13.7109375" style="24" customWidth="1"/>
    <col min="19" max="19" width="9.140625" style="23"/>
    <col min="20" max="20" width="38.140625" style="23" customWidth="1"/>
    <col min="21" max="16384" width="9.140625" style="23"/>
  </cols>
  <sheetData>
    <row r="1" spans="1:18" x14ac:dyDescent="0.25">
      <c r="J1" s="23"/>
    </row>
    <row r="2" spans="1:18" x14ac:dyDescent="0.25">
      <c r="J2" s="23"/>
    </row>
    <row r="3" spans="1:18" ht="15.75" thickBot="1" x14ac:dyDescent="0.3">
      <c r="J3" s="23"/>
    </row>
    <row r="4" spans="1:18" ht="80.25" customHeight="1" thickBot="1" x14ac:dyDescent="0.3">
      <c r="A4" s="14" t="s">
        <v>128</v>
      </c>
      <c r="B4" s="42" t="s">
        <v>8</v>
      </c>
      <c r="C4" s="42" t="s">
        <v>15</v>
      </c>
      <c r="D4" s="41" t="s">
        <v>5</v>
      </c>
      <c r="E4" s="41"/>
      <c r="F4" s="42"/>
      <c r="G4" s="42"/>
      <c r="H4" s="42"/>
      <c r="I4" s="43" t="s">
        <v>6</v>
      </c>
      <c r="J4" s="44">
        <v>0.8</v>
      </c>
      <c r="K4" s="44">
        <v>0.2</v>
      </c>
      <c r="L4" s="44" t="s">
        <v>18</v>
      </c>
      <c r="M4" s="44" t="s">
        <v>19</v>
      </c>
      <c r="N4" s="44" t="s">
        <v>9</v>
      </c>
      <c r="O4" s="44" t="s">
        <v>10</v>
      </c>
      <c r="P4" s="44" t="s">
        <v>11</v>
      </c>
      <c r="Q4" s="44" t="s">
        <v>7</v>
      </c>
      <c r="R4" s="44" t="s">
        <v>12</v>
      </c>
    </row>
    <row r="5" spans="1:18" ht="67.150000000000006" customHeight="1" thickBot="1" x14ac:dyDescent="0.3">
      <c r="A5" s="107" t="s">
        <v>2</v>
      </c>
      <c r="B5" s="99" t="s">
        <v>99</v>
      </c>
      <c r="C5" s="99" t="s">
        <v>20</v>
      </c>
      <c r="D5" s="100">
        <v>4568442</v>
      </c>
      <c r="E5" s="20"/>
      <c r="F5" s="20"/>
      <c r="G5" s="20"/>
      <c r="H5" s="20"/>
      <c r="I5" s="100">
        <v>83981.96</v>
      </c>
      <c r="J5" s="100">
        <v>67185.56</v>
      </c>
      <c r="K5" s="100">
        <v>16796.39</v>
      </c>
      <c r="L5" s="166" t="s">
        <v>100</v>
      </c>
      <c r="M5" s="103" t="s">
        <v>101</v>
      </c>
      <c r="N5" s="99" t="s">
        <v>133</v>
      </c>
      <c r="O5" s="20" t="s">
        <v>48</v>
      </c>
      <c r="P5" s="21">
        <v>0.5</v>
      </c>
      <c r="Q5" s="83">
        <v>7390.41</v>
      </c>
      <c r="R5" s="102">
        <f>SUM(Q5:Q30)</f>
        <v>44611.25999999998</v>
      </c>
    </row>
    <row r="6" spans="1:18" ht="67.150000000000006" customHeight="1" thickBot="1" x14ac:dyDescent="0.3">
      <c r="A6" s="108"/>
      <c r="B6" s="99"/>
      <c r="C6" s="99"/>
      <c r="D6" s="100"/>
      <c r="E6" s="20"/>
      <c r="F6" s="20"/>
      <c r="G6" s="20"/>
      <c r="H6" s="20"/>
      <c r="I6" s="100"/>
      <c r="J6" s="100"/>
      <c r="K6" s="100"/>
      <c r="L6" s="166"/>
      <c r="M6" s="103"/>
      <c r="N6" s="99"/>
      <c r="O6" s="20" t="s">
        <v>26</v>
      </c>
      <c r="P6" s="81">
        <v>5.67E-2</v>
      </c>
      <c r="Q6" s="83">
        <v>548.55999999999995</v>
      </c>
      <c r="R6" s="102"/>
    </row>
    <row r="7" spans="1:18" ht="76.150000000000006" customHeight="1" thickBot="1" x14ac:dyDescent="0.3">
      <c r="A7" s="108"/>
      <c r="B7" s="99"/>
      <c r="C7" s="99"/>
      <c r="D7" s="100"/>
      <c r="E7" s="20"/>
      <c r="F7" s="20"/>
      <c r="G7" s="20"/>
      <c r="H7" s="20"/>
      <c r="I7" s="100"/>
      <c r="J7" s="100"/>
      <c r="K7" s="100"/>
      <c r="L7" s="166"/>
      <c r="M7" s="103"/>
      <c r="N7" s="99"/>
      <c r="O7" s="20" t="s">
        <v>88</v>
      </c>
      <c r="P7" s="21">
        <v>0.15</v>
      </c>
      <c r="Q7" s="83">
        <v>2116.35</v>
      </c>
      <c r="R7" s="102"/>
    </row>
    <row r="8" spans="1:18" ht="79.900000000000006" customHeight="1" thickBot="1" x14ac:dyDescent="0.3">
      <c r="A8" s="108"/>
      <c r="B8" s="99"/>
      <c r="C8" s="99"/>
      <c r="D8" s="100"/>
      <c r="E8" s="20"/>
      <c r="F8" s="20"/>
      <c r="G8" s="20"/>
      <c r="H8" s="20"/>
      <c r="I8" s="100"/>
      <c r="J8" s="100"/>
      <c r="K8" s="100"/>
      <c r="L8" s="166"/>
      <c r="M8" s="103"/>
      <c r="N8" s="20" t="s">
        <v>141</v>
      </c>
      <c r="O8" s="20" t="s">
        <v>23</v>
      </c>
      <c r="P8" s="21">
        <v>0.4</v>
      </c>
      <c r="Q8" s="19">
        <v>2418.6799999999998</v>
      </c>
      <c r="R8" s="102"/>
    </row>
    <row r="9" spans="1:18" ht="83.45" customHeight="1" thickBot="1" x14ac:dyDescent="0.3">
      <c r="A9" s="108"/>
      <c r="B9" s="99"/>
      <c r="C9" s="99"/>
      <c r="D9" s="100"/>
      <c r="E9" s="20"/>
      <c r="F9" s="20"/>
      <c r="G9" s="20"/>
      <c r="H9" s="20"/>
      <c r="I9" s="100"/>
      <c r="J9" s="100"/>
      <c r="K9" s="100"/>
      <c r="L9" s="166"/>
      <c r="M9" s="103"/>
      <c r="N9" s="99" t="s">
        <v>129</v>
      </c>
      <c r="O9" s="20" t="s">
        <v>51</v>
      </c>
      <c r="P9" s="21">
        <v>0.15</v>
      </c>
      <c r="Q9" s="83">
        <v>907.01</v>
      </c>
      <c r="R9" s="102"/>
    </row>
    <row r="10" spans="1:18" ht="85.15" customHeight="1" thickBot="1" x14ac:dyDescent="0.3">
      <c r="A10" s="108"/>
      <c r="B10" s="99"/>
      <c r="C10" s="99"/>
      <c r="D10" s="100"/>
      <c r="E10" s="20"/>
      <c r="F10" s="20"/>
      <c r="G10" s="20"/>
      <c r="H10" s="20"/>
      <c r="I10" s="100"/>
      <c r="J10" s="100"/>
      <c r="K10" s="100"/>
      <c r="L10" s="166"/>
      <c r="M10" s="103"/>
      <c r="N10" s="99"/>
      <c r="O10" s="20" t="s">
        <v>26</v>
      </c>
      <c r="P10" s="21">
        <v>0.25</v>
      </c>
      <c r="Q10" s="83">
        <v>2418.6799999999998</v>
      </c>
      <c r="R10" s="102"/>
    </row>
    <row r="11" spans="1:18" ht="88.15" customHeight="1" thickBot="1" x14ac:dyDescent="0.3">
      <c r="A11" s="108"/>
      <c r="B11" s="99"/>
      <c r="C11" s="99"/>
      <c r="D11" s="100"/>
      <c r="E11" s="20"/>
      <c r="F11" s="20"/>
      <c r="G11" s="20"/>
      <c r="H11" s="20"/>
      <c r="I11" s="100"/>
      <c r="J11" s="100"/>
      <c r="K11" s="100"/>
      <c r="L11" s="166"/>
      <c r="M11" s="103"/>
      <c r="N11" s="99" t="s">
        <v>132</v>
      </c>
      <c r="O11" s="20" t="s">
        <v>48</v>
      </c>
      <c r="P11" s="21">
        <v>0.5</v>
      </c>
      <c r="Q11" s="83">
        <v>7390.41</v>
      </c>
      <c r="R11" s="102"/>
    </row>
    <row r="12" spans="1:18" ht="85.9" customHeight="1" thickBot="1" x14ac:dyDescent="0.3">
      <c r="A12" s="108"/>
      <c r="B12" s="99"/>
      <c r="C12" s="99"/>
      <c r="D12" s="100"/>
      <c r="E12" s="20"/>
      <c r="F12" s="20"/>
      <c r="G12" s="20"/>
      <c r="H12" s="20"/>
      <c r="I12" s="100"/>
      <c r="J12" s="100"/>
      <c r="K12" s="100"/>
      <c r="L12" s="166"/>
      <c r="M12" s="103"/>
      <c r="N12" s="99"/>
      <c r="O12" s="20" t="s">
        <v>26</v>
      </c>
      <c r="P12" s="81">
        <v>2.3300000000000001E-2</v>
      </c>
      <c r="Q12" s="83">
        <v>225.42</v>
      </c>
      <c r="R12" s="102"/>
    </row>
    <row r="13" spans="1:18" ht="65.45" customHeight="1" thickBot="1" x14ac:dyDescent="0.3">
      <c r="A13" s="108"/>
      <c r="B13" s="99"/>
      <c r="C13" s="99"/>
      <c r="D13" s="100"/>
      <c r="E13" s="20"/>
      <c r="F13" s="20"/>
      <c r="G13" s="20"/>
      <c r="H13" s="20"/>
      <c r="I13" s="100"/>
      <c r="J13" s="100"/>
      <c r="K13" s="100"/>
      <c r="L13" s="166"/>
      <c r="M13" s="103"/>
      <c r="N13" s="99"/>
      <c r="O13" s="20" t="s">
        <v>89</v>
      </c>
      <c r="P13" s="21">
        <v>0.15</v>
      </c>
      <c r="Q13" s="83">
        <v>2116.35</v>
      </c>
      <c r="R13" s="102"/>
    </row>
    <row r="14" spans="1:18" ht="61.15" customHeight="1" thickBot="1" x14ac:dyDescent="0.3">
      <c r="A14" s="108"/>
      <c r="B14" s="99"/>
      <c r="C14" s="99"/>
      <c r="D14" s="100"/>
      <c r="E14" s="20"/>
      <c r="F14" s="20"/>
      <c r="G14" s="20"/>
      <c r="H14" s="20"/>
      <c r="I14" s="100"/>
      <c r="J14" s="100"/>
      <c r="K14" s="100"/>
      <c r="L14" s="166"/>
      <c r="M14" s="103"/>
      <c r="N14" s="20" t="s">
        <v>136</v>
      </c>
      <c r="O14" s="20" t="s">
        <v>89</v>
      </c>
      <c r="P14" s="21">
        <v>0.15</v>
      </c>
      <c r="Q14" s="19">
        <v>2116.35</v>
      </c>
      <c r="R14" s="102"/>
    </row>
    <row r="15" spans="1:18" ht="69.599999999999994" customHeight="1" thickBot="1" x14ac:dyDescent="0.3">
      <c r="A15" s="108"/>
      <c r="B15" s="99"/>
      <c r="C15" s="99"/>
      <c r="D15" s="100"/>
      <c r="E15" s="20"/>
      <c r="F15" s="20"/>
      <c r="G15" s="20"/>
      <c r="H15" s="20"/>
      <c r="I15" s="100"/>
      <c r="J15" s="100"/>
      <c r="K15" s="100"/>
      <c r="L15" s="166"/>
      <c r="M15" s="103"/>
      <c r="N15" s="99" t="s">
        <v>137</v>
      </c>
      <c r="O15" s="20" t="s">
        <v>26</v>
      </c>
      <c r="P15" s="81">
        <v>4.3299999999999998E-2</v>
      </c>
      <c r="Q15" s="83">
        <v>418.92</v>
      </c>
      <c r="R15" s="102"/>
    </row>
    <row r="16" spans="1:18" ht="76.900000000000006" customHeight="1" thickBot="1" x14ac:dyDescent="0.3">
      <c r="A16" s="108"/>
      <c r="B16" s="99"/>
      <c r="C16" s="99"/>
      <c r="D16" s="100"/>
      <c r="E16" s="20"/>
      <c r="F16" s="20"/>
      <c r="G16" s="20"/>
      <c r="H16" s="20"/>
      <c r="I16" s="100"/>
      <c r="J16" s="100"/>
      <c r="K16" s="100"/>
      <c r="L16" s="166"/>
      <c r="M16" s="103"/>
      <c r="N16" s="99"/>
      <c r="O16" s="20" t="s">
        <v>89</v>
      </c>
      <c r="P16" s="21">
        <v>0.15</v>
      </c>
      <c r="Q16" s="83">
        <v>2116.35</v>
      </c>
      <c r="R16" s="102"/>
    </row>
    <row r="17" spans="1:18" ht="67.900000000000006" customHeight="1" thickBot="1" x14ac:dyDescent="0.3">
      <c r="A17" s="108"/>
      <c r="B17" s="99"/>
      <c r="C17" s="99"/>
      <c r="D17" s="100"/>
      <c r="E17" s="20"/>
      <c r="F17" s="20"/>
      <c r="G17" s="20"/>
      <c r="H17" s="20"/>
      <c r="I17" s="100"/>
      <c r="J17" s="100"/>
      <c r="K17" s="100"/>
      <c r="L17" s="166"/>
      <c r="M17" s="103"/>
      <c r="N17" s="20" t="s">
        <v>129</v>
      </c>
      <c r="O17" s="20" t="s">
        <v>89</v>
      </c>
      <c r="P17" s="21">
        <v>0.1</v>
      </c>
      <c r="Q17" s="19">
        <v>1410.9</v>
      </c>
      <c r="R17" s="102"/>
    </row>
    <row r="18" spans="1:18" ht="79.150000000000006" customHeight="1" thickBot="1" x14ac:dyDescent="0.3">
      <c r="A18" s="108"/>
      <c r="B18" s="99"/>
      <c r="C18" s="99"/>
      <c r="D18" s="100"/>
      <c r="E18" s="20"/>
      <c r="F18" s="20"/>
      <c r="G18" s="20"/>
      <c r="H18" s="20"/>
      <c r="I18" s="100"/>
      <c r="J18" s="100"/>
      <c r="K18" s="100"/>
      <c r="L18" s="166"/>
      <c r="M18" s="103"/>
      <c r="N18" s="99" t="s">
        <v>132</v>
      </c>
      <c r="O18" s="20" t="s">
        <v>23</v>
      </c>
      <c r="P18" s="21">
        <v>0.4</v>
      </c>
      <c r="Q18" s="19">
        <v>2418.6799999999998</v>
      </c>
      <c r="R18" s="102"/>
    </row>
    <row r="19" spans="1:18" ht="82.9" customHeight="1" thickBot="1" x14ac:dyDescent="0.3">
      <c r="A19" s="108"/>
      <c r="B19" s="99"/>
      <c r="C19" s="99"/>
      <c r="D19" s="100"/>
      <c r="E19" s="20"/>
      <c r="F19" s="20"/>
      <c r="G19" s="20"/>
      <c r="H19" s="20"/>
      <c r="I19" s="100"/>
      <c r="J19" s="100"/>
      <c r="K19" s="100"/>
      <c r="L19" s="166"/>
      <c r="M19" s="103"/>
      <c r="N19" s="99"/>
      <c r="O19" s="20" t="s">
        <v>89</v>
      </c>
      <c r="P19" s="21">
        <v>0.15</v>
      </c>
      <c r="Q19" s="19">
        <v>2116.35</v>
      </c>
      <c r="R19" s="102"/>
    </row>
    <row r="20" spans="1:18" ht="81.599999999999994" customHeight="1" thickBot="1" x14ac:dyDescent="0.3">
      <c r="A20" s="108"/>
      <c r="B20" s="99"/>
      <c r="C20" s="99"/>
      <c r="D20" s="100"/>
      <c r="E20" s="20"/>
      <c r="F20" s="20"/>
      <c r="G20" s="20"/>
      <c r="H20" s="20"/>
      <c r="I20" s="100"/>
      <c r="J20" s="100"/>
      <c r="K20" s="100"/>
      <c r="L20" s="166"/>
      <c r="M20" s="103"/>
      <c r="N20" s="20" t="s">
        <v>138</v>
      </c>
      <c r="O20" s="20" t="s">
        <v>89</v>
      </c>
      <c r="P20" s="21">
        <v>0.15</v>
      </c>
      <c r="Q20" s="19">
        <v>2116.35</v>
      </c>
      <c r="R20" s="102"/>
    </row>
    <row r="21" spans="1:18" ht="90.6" customHeight="1" thickBot="1" x14ac:dyDescent="0.3">
      <c r="A21" s="108"/>
      <c r="B21" s="99"/>
      <c r="C21" s="99"/>
      <c r="D21" s="100"/>
      <c r="E21" s="20"/>
      <c r="F21" s="20"/>
      <c r="G21" s="20"/>
      <c r="H21" s="20"/>
      <c r="I21" s="100"/>
      <c r="J21" s="100"/>
      <c r="K21" s="100"/>
      <c r="L21" s="166"/>
      <c r="M21" s="103"/>
      <c r="N21" s="20" t="s">
        <v>140</v>
      </c>
      <c r="O21" s="20" t="s">
        <v>23</v>
      </c>
      <c r="P21" s="21">
        <v>0.05</v>
      </c>
      <c r="Q21" s="19">
        <v>302.33999999999997</v>
      </c>
      <c r="R21" s="102"/>
    </row>
    <row r="22" spans="1:18" ht="85.9" customHeight="1" thickBot="1" x14ac:dyDescent="0.3">
      <c r="A22" s="108"/>
      <c r="B22" s="99"/>
      <c r="C22" s="99"/>
      <c r="D22" s="100"/>
      <c r="E22" s="20"/>
      <c r="F22" s="20"/>
      <c r="G22" s="20"/>
      <c r="H22" s="20"/>
      <c r="I22" s="100"/>
      <c r="J22" s="100"/>
      <c r="K22" s="100"/>
      <c r="L22" s="166"/>
      <c r="M22" s="103"/>
      <c r="N22" s="20" t="s">
        <v>137</v>
      </c>
      <c r="O22" s="20" t="s">
        <v>26</v>
      </c>
      <c r="P22" s="81">
        <v>0.31669999999999998</v>
      </c>
      <c r="Q22" s="19">
        <v>3063.99</v>
      </c>
      <c r="R22" s="102"/>
    </row>
    <row r="23" spans="1:18" ht="82.15" customHeight="1" thickBot="1" x14ac:dyDescent="0.3">
      <c r="A23" s="108"/>
      <c r="B23" s="99"/>
      <c r="C23" s="99"/>
      <c r="D23" s="100"/>
      <c r="E23" s="20"/>
      <c r="F23" s="20"/>
      <c r="G23" s="20"/>
      <c r="H23" s="20"/>
      <c r="I23" s="100"/>
      <c r="J23" s="100"/>
      <c r="K23" s="100"/>
      <c r="L23" s="166"/>
      <c r="M23" s="103"/>
      <c r="N23" s="20" t="s">
        <v>133</v>
      </c>
      <c r="O23" s="20" t="s">
        <v>26</v>
      </c>
      <c r="P23" s="81">
        <v>3.6700000000000003E-2</v>
      </c>
      <c r="Q23" s="19">
        <v>355.06</v>
      </c>
      <c r="R23" s="102"/>
    </row>
    <row r="24" spans="1:18" ht="85.15" customHeight="1" thickBot="1" x14ac:dyDescent="0.3">
      <c r="A24" s="108"/>
      <c r="B24" s="99"/>
      <c r="C24" s="99"/>
      <c r="D24" s="100"/>
      <c r="E24" s="20"/>
      <c r="F24" s="20"/>
      <c r="G24" s="20"/>
      <c r="H24" s="20"/>
      <c r="I24" s="100"/>
      <c r="J24" s="100"/>
      <c r="K24" s="100"/>
      <c r="L24" s="166"/>
      <c r="M24" s="103"/>
      <c r="N24" s="20" t="s">
        <v>129</v>
      </c>
      <c r="O24" s="20" t="s">
        <v>26</v>
      </c>
      <c r="P24" s="21">
        <v>0.06</v>
      </c>
      <c r="Q24" s="19">
        <v>580.48</v>
      </c>
      <c r="R24" s="102"/>
    </row>
    <row r="25" spans="1:18" ht="83.45" customHeight="1" thickBot="1" x14ac:dyDescent="0.3">
      <c r="A25" s="108"/>
      <c r="B25" s="99"/>
      <c r="C25" s="99"/>
      <c r="D25" s="100"/>
      <c r="E25" s="20"/>
      <c r="F25" s="20"/>
      <c r="G25" s="20"/>
      <c r="H25" s="20"/>
      <c r="I25" s="100"/>
      <c r="J25" s="100"/>
      <c r="K25" s="100"/>
      <c r="L25" s="166"/>
      <c r="M25" s="103"/>
      <c r="N25" s="20" t="s">
        <v>135</v>
      </c>
      <c r="O25" s="20" t="s">
        <v>26</v>
      </c>
      <c r="P25" s="21">
        <v>0.04</v>
      </c>
      <c r="Q25" s="19">
        <v>386.99</v>
      </c>
      <c r="R25" s="102"/>
    </row>
    <row r="26" spans="1:18" ht="61.15" customHeight="1" thickBot="1" x14ac:dyDescent="0.3">
      <c r="A26" s="108"/>
      <c r="B26" s="99"/>
      <c r="C26" s="99"/>
      <c r="D26" s="100"/>
      <c r="E26" s="20"/>
      <c r="F26" s="20"/>
      <c r="G26" s="20"/>
      <c r="H26" s="20"/>
      <c r="I26" s="100"/>
      <c r="J26" s="100"/>
      <c r="K26" s="100"/>
      <c r="L26" s="166"/>
      <c r="M26" s="103"/>
      <c r="N26" s="20" t="s">
        <v>137</v>
      </c>
      <c r="O26" s="20" t="s">
        <v>26</v>
      </c>
      <c r="P26" s="81">
        <v>5.33E-2</v>
      </c>
      <c r="Q26" s="19">
        <v>515.66</v>
      </c>
      <c r="R26" s="102"/>
    </row>
    <row r="27" spans="1:18" ht="75.599999999999994" customHeight="1" thickBot="1" x14ac:dyDescent="0.3">
      <c r="A27" s="108"/>
      <c r="B27" s="99"/>
      <c r="C27" s="99"/>
      <c r="D27" s="100"/>
      <c r="E27" s="20"/>
      <c r="F27" s="20"/>
      <c r="G27" s="20"/>
      <c r="H27" s="20"/>
      <c r="I27" s="100"/>
      <c r="J27" s="100"/>
      <c r="K27" s="100"/>
      <c r="L27" s="166"/>
      <c r="M27" s="103"/>
      <c r="N27" s="20" t="s">
        <v>135</v>
      </c>
      <c r="O27" s="20" t="s">
        <v>26</v>
      </c>
      <c r="P27" s="81">
        <v>4.3299999999999998E-2</v>
      </c>
      <c r="Q27" s="19">
        <v>418.92</v>
      </c>
      <c r="R27" s="102"/>
    </row>
    <row r="28" spans="1:18" ht="67.900000000000006" customHeight="1" thickBot="1" x14ac:dyDescent="0.3">
      <c r="A28" s="108"/>
      <c r="B28" s="99"/>
      <c r="C28" s="99"/>
      <c r="D28" s="100"/>
      <c r="E28" s="20"/>
      <c r="F28" s="20"/>
      <c r="G28" s="20"/>
      <c r="H28" s="20"/>
      <c r="I28" s="100"/>
      <c r="J28" s="100"/>
      <c r="K28" s="100"/>
      <c r="L28" s="166"/>
      <c r="M28" s="103"/>
      <c r="N28" s="20" t="s">
        <v>129</v>
      </c>
      <c r="O28" s="20" t="s">
        <v>26</v>
      </c>
      <c r="P28" s="81">
        <v>3.6700000000000003E-2</v>
      </c>
      <c r="Q28" s="19">
        <v>355.06</v>
      </c>
      <c r="R28" s="102"/>
    </row>
    <row r="29" spans="1:18" ht="68.45" customHeight="1" thickBot="1" x14ac:dyDescent="0.3">
      <c r="A29" s="108"/>
      <c r="B29" s="99"/>
      <c r="C29" s="99"/>
      <c r="D29" s="100"/>
      <c r="E29" s="20"/>
      <c r="F29" s="20"/>
      <c r="G29" s="20"/>
      <c r="H29" s="20"/>
      <c r="I29" s="100"/>
      <c r="J29" s="100"/>
      <c r="K29" s="100"/>
      <c r="L29" s="166"/>
      <c r="M29" s="103"/>
      <c r="N29" s="20" t="s">
        <v>133</v>
      </c>
      <c r="O29" s="20" t="s">
        <v>26</v>
      </c>
      <c r="P29" s="21">
        <v>0.03</v>
      </c>
      <c r="Q29" s="19">
        <v>290.24</v>
      </c>
      <c r="R29" s="102"/>
    </row>
    <row r="30" spans="1:18" ht="82.9" customHeight="1" thickBot="1" x14ac:dyDescent="0.3">
      <c r="A30" s="108"/>
      <c r="B30" s="99"/>
      <c r="C30" s="99"/>
      <c r="D30" s="100"/>
      <c r="E30" s="20"/>
      <c r="F30" s="20"/>
      <c r="G30" s="20"/>
      <c r="H30" s="20"/>
      <c r="I30" s="100"/>
      <c r="J30" s="100"/>
      <c r="K30" s="100"/>
      <c r="L30" s="166"/>
      <c r="M30" s="103"/>
      <c r="N30" s="20" t="s">
        <v>139</v>
      </c>
      <c r="O30" s="20" t="s">
        <v>26</v>
      </c>
      <c r="P30" s="21">
        <v>0.01</v>
      </c>
      <c r="Q30" s="19">
        <v>96.75</v>
      </c>
      <c r="R30" s="102"/>
    </row>
    <row r="31" spans="1:18" ht="60" customHeight="1" thickBot="1" x14ac:dyDescent="0.3">
      <c r="A31" s="108"/>
      <c r="B31" s="164" t="s">
        <v>98</v>
      </c>
      <c r="C31" s="99" t="s">
        <v>95</v>
      </c>
      <c r="D31" s="165">
        <v>627660</v>
      </c>
      <c r="E31" s="82"/>
      <c r="F31" s="82"/>
      <c r="G31" s="82"/>
      <c r="H31" s="82"/>
      <c r="I31" s="165">
        <v>12553.2</v>
      </c>
      <c r="J31" s="165">
        <v>10042.56</v>
      </c>
      <c r="K31" s="165">
        <v>2510.64</v>
      </c>
      <c r="L31" s="166" t="s">
        <v>86</v>
      </c>
      <c r="M31" s="103" t="s">
        <v>87</v>
      </c>
      <c r="N31" s="20" t="s">
        <v>138</v>
      </c>
      <c r="O31" s="20" t="s">
        <v>23</v>
      </c>
      <c r="P31" s="21">
        <v>0.4</v>
      </c>
      <c r="Q31" s="19">
        <v>361.53</v>
      </c>
      <c r="R31" s="167">
        <f>SUM(Q31:Q58)</f>
        <v>6668.2300000000005</v>
      </c>
    </row>
    <row r="32" spans="1:18" ht="77.45" customHeight="1" thickBot="1" x14ac:dyDescent="0.3">
      <c r="A32" s="108"/>
      <c r="B32" s="164"/>
      <c r="C32" s="99"/>
      <c r="D32" s="165"/>
      <c r="E32" s="20"/>
      <c r="F32" s="20"/>
      <c r="G32" s="20"/>
      <c r="H32" s="20"/>
      <c r="I32" s="165"/>
      <c r="J32" s="165"/>
      <c r="K32" s="165"/>
      <c r="L32" s="166"/>
      <c r="M32" s="103"/>
      <c r="N32" s="99" t="s">
        <v>130</v>
      </c>
      <c r="O32" s="20" t="s">
        <v>48</v>
      </c>
      <c r="P32" s="21">
        <v>0.2</v>
      </c>
      <c r="Q32" s="83">
        <v>441.87</v>
      </c>
      <c r="R32" s="168"/>
    </row>
    <row r="33" spans="1:18" ht="60.6" customHeight="1" thickBot="1" x14ac:dyDescent="0.3">
      <c r="A33" s="108"/>
      <c r="B33" s="164"/>
      <c r="C33" s="99"/>
      <c r="D33" s="165"/>
      <c r="E33" s="20"/>
      <c r="F33" s="20"/>
      <c r="G33" s="20"/>
      <c r="H33" s="20"/>
      <c r="I33" s="165"/>
      <c r="J33" s="165"/>
      <c r="K33" s="165"/>
      <c r="L33" s="166"/>
      <c r="M33" s="103"/>
      <c r="N33" s="99"/>
      <c r="O33" s="20" t="s">
        <v>26</v>
      </c>
      <c r="P33" s="81">
        <v>5.67E-2</v>
      </c>
      <c r="Q33" s="83">
        <v>82</v>
      </c>
      <c r="R33" s="168"/>
    </row>
    <row r="34" spans="1:18" ht="82.9" customHeight="1" thickBot="1" x14ac:dyDescent="0.3">
      <c r="A34" s="108"/>
      <c r="B34" s="164"/>
      <c r="C34" s="99"/>
      <c r="D34" s="165"/>
      <c r="E34" s="20"/>
      <c r="F34" s="20"/>
      <c r="G34" s="20"/>
      <c r="H34" s="20"/>
      <c r="I34" s="165"/>
      <c r="J34" s="165"/>
      <c r="K34" s="165"/>
      <c r="L34" s="166"/>
      <c r="M34" s="103"/>
      <c r="N34" s="99"/>
      <c r="O34" s="20" t="s">
        <v>88</v>
      </c>
      <c r="P34" s="21">
        <v>0.15</v>
      </c>
      <c r="Q34" s="83">
        <v>316.33999999999997</v>
      </c>
      <c r="R34" s="168"/>
    </row>
    <row r="35" spans="1:18" ht="69.599999999999994" customHeight="1" thickBot="1" x14ac:dyDescent="0.3">
      <c r="A35" s="108"/>
      <c r="B35" s="164"/>
      <c r="C35" s="99"/>
      <c r="D35" s="165"/>
      <c r="E35" s="20"/>
      <c r="F35" s="20"/>
      <c r="G35" s="20"/>
      <c r="H35" s="20"/>
      <c r="I35" s="165"/>
      <c r="J35" s="165"/>
      <c r="K35" s="165"/>
      <c r="L35" s="166"/>
      <c r="M35" s="103"/>
      <c r="N35" s="20" t="s">
        <v>129</v>
      </c>
      <c r="O35" s="20" t="s">
        <v>26</v>
      </c>
      <c r="P35" s="21">
        <v>0.25</v>
      </c>
      <c r="Q35" s="19">
        <v>361.53</v>
      </c>
      <c r="R35" s="168"/>
    </row>
    <row r="36" spans="1:18" ht="82.15" customHeight="1" thickBot="1" x14ac:dyDescent="0.3">
      <c r="A36" s="108"/>
      <c r="B36" s="164"/>
      <c r="C36" s="99"/>
      <c r="D36" s="165"/>
      <c r="E36" s="20"/>
      <c r="F36" s="20"/>
      <c r="G36" s="20"/>
      <c r="H36" s="20"/>
      <c r="I36" s="165"/>
      <c r="J36" s="165"/>
      <c r="K36" s="165"/>
      <c r="L36" s="166"/>
      <c r="M36" s="103"/>
      <c r="N36" s="99" t="s">
        <v>132</v>
      </c>
      <c r="O36" s="20" t="s">
        <v>48</v>
      </c>
      <c r="P36" s="21">
        <v>0.2</v>
      </c>
      <c r="Q36" s="83">
        <v>441.87</v>
      </c>
      <c r="R36" s="168"/>
    </row>
    <row r="37" spans="1:18" ht="61.9" customHeight="1" thickBot="1" x14ac:dyDescent="0.3">
      <c r="A37" s="108"/>
      <c r="B37" s="164"/>
      <c r="C37" s="99"/>
      <c r="D37" s="165"/>
      <c r="E37" s="20"/>
      <c r="F37" s="20"/>
      <c r="G37" s="20"/>
      <c r="H37" s="20"/>
      <c r="I37" s="165"/>
      <c r="J37" s="165"/>
      <c r="K37" s="165"/>
      <c r="L37" s="166"/>
      <c r="M37" s="103"/>
      <c r="N37" s="99"/>
      <c r="O37" s="20" t="s">
        <v>26</v>
      </c>
      <c r="P37" s="81">
        <v>2.3300000000000001E-2</v>
      </c>
      <c r="Q37" s="83">
        <v>33.69</v>
      </c>
      <c r="R37" s="168"/>
    </row>
    <row r="38" spans="1:18" ht="52.9" customHeight="1" thickBot="1" x14ac:dyDescent="0.3">
      <c r="A38" s="108"/>
      <c r="B38" s="164"/>
      <c r="C38" s="99"/>
      <c r="D38" s="165"/>
      <c r="E38" s="20"/>
      <c r="F38" s="20"/>
      <c r="G38" s="20"/>
      <c r="H38" s="20"/>
      <c r="I38" s="165"/>
      <c r="J38" s="165"/>
      <c r="K38" s="165"/>
      <c r="L38" s="166"/>
      <c r="M38" s="103"/>
      <c r="N38" s="99"/>
      <c r="O38" s="20" t="s">
        <v>89</v>
      </c>
      <c r="P38" s="21">
        <v>0.15</v>
      </c>
      <c r="Q38" s="83">
        <v>316.33999999999997</v>
      </c>
      <c r="R38" s="168"/>
    </row>
    <row r="39" spans="1:18" ht="71.45" customHeight="1" thickBot="1" x14ac:dyDescent="0.3">
      <c r="A39" s="108"/>
      <c r="B39" s="164"/>
      <c r="C39" s="99"/>
      <c r="D39" s="165"/>
      <c r="E39" s="20"/>
      <c r="F39" s="20"/>
      <c r="G39" s="20"/>
      <c r="H39" s="20"/>
      <c r="I39" s="165"/>
      <c r="J39" s="165"/>
      <c r="K39" s="165"/>
      <c r="L39" s="166"/>
      <c r="M39" s="103"/>
      <c r="N39" s="99" t="s">
        <v>129</v>
      </c>
      <c r="O39" s="20" t="s">
        <v>48</v>
      </c>
      <c r="P39" s="21">
        <v>0.2</v>
      </c>
      <c r="Q39" s="83">
        <v>441.87</v>
      </c>
      <c r="R39" s="168"/>
    </row>
    <row r="40" spans="1:18" ht="102" customHeight="1" thickBot="1" x14ac:dyDescent="0.3">
      <c r="A40" s="108"/>
      <c r="B40" s="164"/>
      <c r="C40" s="99"/>
      <c r="D40" s="165"/>
      <c r="E40" s="20"/>
      <c r="F40" s="20"/>
      <c r="G40" s="20"/>
      <c r="H40" s="20"/>
      <c r="I40" s="165"/>
      <c r="J40" s="165"/>
      <c r="K40" s="165"/>
      <c r="L40" s="166"/>
      <c r="M40" s="103"/>
      <c r="N40" s="99"/>
      <c r="O40" s="20" t="s">
        <v>89</v>
      </c>
      <c r="P40" s="21">
        <v>0.15</v>
      </c>
      <c r="Q40" s="83">
        <v>316.33999999999997</v>
      </c>
      <c r="R40" s="168"/>
    </row>
    <row r="41" spans="1:18" ht="91.9" customHeight="1" thickBot="1" x14ac:dyDescent="0.3">
      <c r="A41" s="108"/>
      <c r="B41" s="164"/>
      <c r="C41" s="99"/>
      <c r="D41" s="165"/>
      <c r="E41" s="20"/>
      <c r="F41" s="20"/>
      <c r="G41" s="20"/>
      <c r="H41" s="20"/>
      <c r="I41" s="165"/>
      <c r="J41" s="165"/>
      <c r="K41" s="165"/>
      <c r="L41" s="166"/>
      <c r="M41" s="103"/>
      <c r="N41" s="99" t="s">
        <v>132</v>
      </c>
      <c r="O41" s="20" t="s">
        <v>23</v>
      </c>
      <c r="P41" s="21">
        <v>0.4</v>
      </c>
      <c r="Q41" s="83">
        <v>361.53</v>
      </c>
      <c r="R41" s="168"/>
    </row>
    <row r="42" spans="1:18" ht="84.6" customHeight="1" thickBot="1" x14ac:dyDescent="0.3">
      <c r="A42" s="108"/>
      <c r="B42" s="164"/>
      <c r="C42" s="99"/>
      <c r="D42" s="165"/>
      <c r="E42" s="20"/>
      <c r="F42" s="20"/>
      <c r="G42" s="20"/>
      <c r="H42" s="20"/>
      <c r="I42" s="165"/>
      <c r="J42" s="165"/>
      <c r="K42" s="165"/>
      <c r="L42" s="166"/>
      <c r="M42" s="103"/>
      <c r="N42" s="99"/>
      <c r="O42" s="20" t="s">
        <v>48</v>
      </c>
      <c r="P42" s="21">
        <v>0.2</v>
      </c>
      <c r="Q42" s="83">
        <v>441.87</v>
      </c>
      <c r="R42" s="168"/>
    </row>
    <row r="43" spans="1:18" ht="63.6" customHeight="1" thickBot="1" x14ac:dyDescent="0.3">
      <c r="A43" s="108"/>
      <c r="B43" s="164"/>
      <c r="C43" s="99"/>
      <c r="D43" s="165"/>
      <c r="E43" s="20"/>
      <c r="F43" s="20"/>
      <c r="G43" s="20"/>
      <c r="H43" s="20"/>
      <c r="I43" s="165"/>
      <c r="J43" s="165"/>
      <c r="K43" s="165"/>
      <c r="L43" s="166"/>
      <c r="M43" s="103"/>
      <c r="N43" s="99"/>
      <c r="O43" s="20" t="s">
        <v>26</v>
      </c>
      <c r="P43" s="81">
        <v>4.3299999999999998E-2</v>
      </c>
      <c r="Q43" s="83">
        <v>62.62</v>
      </c>
      <c r="R43" s="168"/>
    </row>
    <row r="44" spans="1:18" ht="61.9" customHeight="1" thickBot="1" x14ac:dyDescent="0.3">
      <c r="A44" s="108"/>
      <c r="B44" s="164"/>
      <c r="C44" s="99"/>
      <c r="D44" s="165"/>
      <c r="E44" s="20"/>
      <c r="F44" s="20"/>
      <c r="G44" s="20"/>
      <c r="H44" s="20"/>
      <c r="I44" s="165"/>
      <c r="J44" s="165"/>
      <c r="K44" s="165"/>
      <c r="L44" s="166"/>
      <c r="M44" s="103"/>
      <c r="N44" s="99"/>
      <c r="O44" s="20" t="s">
        <v>89</v>
      </c>
      <c r="P44" s="21">
        <v>0.15</v>
      </c>
      <c r="Q44" s="83">
        <v>316.33999999999997</v>
      </c>
      <c r="R44" s="168"/>
    </row>
    <row r="45" spans="1:18" ht="64.900000000000006" customHeight="1" thickBot="1" x14ac:dyDescent="0.3">
      <c r="A45" s="108"/>
      <c r="B45" s="164"/>
      <c r="C45" s="99"/>
      <c r="D45" s="165"/>
      <c r="E45" s="20"/>
      <c r="F45" s="20"/>
      <c r="G45" s="20"/>
      <c r="H45" s="20"/>
      <c r="I45" s="165"/>
      <c r="J45" s="165"/>
      <c r="K45" s="165"/>
      <c r="L45" s="166"/>
      <c r="M45" s="103"/>
      <c r="N45" s="20" t="s">
        <v>129</v>
      </c>
      <c r="O45" s="20" t="s">
        <v>89</v>
      </c>
      <c r="P45" s="21">
        <v>0.1</v>
      </c>
      <c r="Q45" s="19">
        <v>210.89</v>
      </c>
      <c r="R45" s="168"/>
    </row>
    <row r="46" spans="1:18" ht="73.900000000000006" customHeight="1" thickBot="1" x14ac:dyDescent="0.3">
      <c r="A46" s="108"/>
      <c r="B46" s="164"/>
      <c r="C46" s="99"/>
      <c r="D46" s="165"/>
      <c r="E46" s="20"/>
      <c r="F46" s="20"/>
      <c r="G46" s="20"/>
      <c r="H46" s="20"/>
      <c r="I46" s="165"/>
      <c r="J46" s="165"/>
      <c r="K46" s="165"/>
      <c r="L46" s="166"/>
      <c r="M46" s="103"/>
      <c r="N46" s="99" t="s">
        <v>132</v>
      </c>
      <c r="O46" s="20" t="s">
        <v>97</v>
      </c>
      <c r="P46" s="21">
        <v>0.2</v>
      </c>
      <c r="Q46" s="19">
        <v>441.87</v>
      </c>
      <c r="R46" s="168"/>
    </row>
    <row r="47" spans="1:18" ht="73.900000000000006" customHeight="1" thickBot="1" x14ac:dyDescent="0.3">
      <c r="A47" s="108"/>
      <c r="B47" s="164"/>
      <c r="C47" s="99"/>
      <c r="D47" s="165"/>
      <c r="E47" s="20"/>
      <c r="F47" s="20"/>
      <c r="G47" s="20"/>
      <c r="H47" s="20"/>
      <c r="I47" s="165"/>
      <c r="J47" s="165"/>
      <c r="K47" s="165"/>
      <c r="L47" s="166"/>
      <c r="M47" s="103"/>
      <c r="N47" s="99"/>
      <c r="O47" s="20" t="s">
        <v>89</v>
      </c>
      <c r="P47" s="21">
        <v>0.15</v>
      </c>
      <c r="Q47" s="19">
        <v>316.33999999999997</v>
      </c>
      <c r="R47" s="168"/>
    </row>
    <row r="48" spans="1:18" ht="82.9" customHeight="1" thickBot="1" x14ac:dyDescent="0.3">
      <c r="A48" s="108"/>
      <c r="B48" s="164"/>
      <c r="C48" s="99"/>
      <c r="D48" s="165"/>
      <c r="E48" s="20"/>
      <c r="F48" s="20"/>
      <c r="G48" s="20"/>
      <c r="H48" s="20"/>
      <c r="I48" s="165"/>
      <c r="J48" s="165"/>
      <c r="K48" s="165"/>
      <c r="L48" s="166"/>
      <c r="M48" s="103"/>
      <c r="N48" s="20" t="s">
        <v>135</v>
      </c>
      <c r="O48" s="20" t="s">
        <v>89</v>
      </c>
      <c r="P48" s="21">
        <v>0.15</v>
      </c>
      <c r="Q48" s="19">
        <v>316.33999999999997</v>
      </c>
      <c r="R48" s="168"/>
    </row>
    <row r="49" spans="1:18" ht="97.15" customHeight="1" thickBot="1" x14ac:dyDescent="0.3">
      <c r="A49" s="108"/>
      <c r="B49" s="164"/>
      <c r="C49" s="99"/>
      <c r="D49" s="165"/>
      <c r="E49" s="20"/>
      <c r="F49" s="20"/>
      <c r="G49" s="20"/>
      <c r="H49" s="20"/>
      <c r="I49" s="165"/>
      <c r="J49" s="165"/>
      <c r="K49" s="165"/>
      <c r="L49" s="166"/>
      <c r="M49" s="103"/>
      <c r="N49" s="20" t="s">
        <v>140</v>
      </c>
      <c r="O49" s="20" t="s">
        <v>23</v>
      </c>
      <c r="P49" s="21">
        <v>0.2</v>
      </c>
      <c r="Q49" s="19">
        <v>180.77</v>
      </c>
      <c r="R49" s="168"/>
    </row>
    <row r="50" spans="1:18" ht="73.900000000000006" customHeight="1" thickBot="1" x14ac:dyDescent="0.3">
      <c r="A50" s="108"/>
      <c r="B50" s="164"/>
      <c r="C50" s="99"/>
      <c r="D50" s="165"/>
      <c r="E50" s="20"/>
      <c r="F50" s="20"/>
      <c r="G50" s="20"/>
      <c r="H50" s="20"/>
      <c r="I50" s="165"/>
      <c r="J50" s="165"/>
      <c r="K50" s="165"/>
      <c r="L50" s="166"/>
      <c r="M50" s="103"/>
      <c r="N50" s="20" t="s">
        <v>132</v>
      </c>
      <c r="O50" s="20" t="s">
        <v>26</v>
      </c>
      <c r="P50" s="81">
        <v>0.31669999999999998</v>
      </c>
      <c r="Q50" s="19">
        <v>457.99</v>
      </c>
      <c r="R50" s="168"/>
    </row>
    <row r="51" spans="1:18" ht="78" customHeight="1" thickBot="1" x14ac:dyDescent="0.3">
      <c r="A51" s="108"/>
      <c r="B51" s="164"/>
      <c r="C51" s="99"/>
      <c r="D51" s="165"/>
      <c r="E51" s="20"/>
      <c r="F51" s="20"/>
      <c r="G51" s="20"/>
      <c r="H51" s="20"/>
      <c r="I51" s="165"/>
      <c r="J51" s="165"/>
      <c r="K51" s="165"/>
      <c r="L51" s="166"/>
      <c r="M51" s="103"/>
      <c r="N51" s="20" t="s">
        <v>130</v>
      </c>
      <c r="O51" s="20" t="s">
        <v>26</v>
      </c>
      <c r="P51" s="81">
        <v>3.6700000000000003E-2</v>
      </c>
      <c r="Q51" s="19">
        <v>53.07</v>
      </c>
      <c r="R51" s="168"/>
    </row>
    <row r="52" spans="1:18" ht="57" customHeight="1" thickBot="1" x14ac:dyDescent="0.3">
      <c r="A52" s="108"/>
      <c r="B52" s="164"/>
      <c r="C52" s="99"/>
      <c r="D52" s="165"/>
      <c r="E52" s="20"/>
      <c r="F52" s="20"/>
      <c r="G52" s="20"/>
      <c r="H52" s="20"/>
      <c r="I52" s="165"/>
      <c r="J52" s="165"/>
      <c r="K52" s="165"/>
      <c r="L52" s="166"/>
      <c r="M52" s="103"/>
      <c r="N52" s="20" t="s">
        <v>129</v>
      </c>
      <c r="O52" s="20" t="s">
        <v>26</v>
      </c>
      <c r="P52" s="21">
        <v>0.06</v>
      </c>
      <c r="Q52" s="19">
        <v>86.77</v>
      </c>
      <c r="R52" s="168"/>
    </row>
    <row r="53" spans="1:18" ht="85.9" customHeight="1" thickBot="1" x14ac:dyDescent="0.3">
      <c r="A53" s="108"/>
      <c r="B53" s="164"/>
      <c r="C53" s="99"/>
      <c r="D53" s="165"/>
      <c r="E53" s="20"/>
      <c r="F53" s="20"/>
      <c r="G53" s="20"/>
      <c r="H53" s="20"/>
      <c r="I53" s="165"/>
      <c r="J53" s="165"/>
      <c r="K53" s="165"/>
      <c r="L53" s="166"/>
      <c r="M53" s="103"/>
      <c r="N53" s="20" t="s">
        <v>135</v>
      </c>
      <c r="O53" s="20" t="s">
        <v>26</v>
      </c>
      <c r="P53" s="21">
        <v>0.04</v>
      </c>
      <c r="Q53" s="19">
        <v>57.84</v>
      </c>
      <c r="R53" s="168"/>
    </row>
    <row r="54" spans="1:18" ht="78" customHeight="1" thickBot="1" x14ac:dyDescent="0.3">
      <c r="A54" s="108"/>
      <c r="B54" s="164"/>
      <c r="C54" s="99"/>
      <c r="D54" s="165"/>
      <c r="E54" s="20"/>
      <c r="F54" s="20"/>
      <c r="G54" s="20"/>
      <c r="H54" s="20"/>
      <c r="I54" s="165"/>
      <c r="J54" s="165"/>
      <c r="K54" s="165"/>
      <c r="L54" s="166"/>
      <c r="M54" s="103"/>
      <c r="N54" s="20" t="s">
        <v>132</v>
      </c>
      <c r="O54" s="20" t="s">
        <v>26</v>
      </c>
      <c r="P54" s="81">
        <v>5.33E-2</v>
      </c>
      <c r="Q54" s="19">
        <v>77.08</v>
      </c>
      <c r="R54" s="168"/>
    </row>
    <row r="55" spans="1:18" ht="76.150000000000006" customHeight="1" thickBot="1" x14ac:dyDescent="0.3">
      <c r="A55" s="108"/>
      <c r="B55" s="164"/>
      <c r="C55" s="99"/>
      <c r="D55" s="165"/>
      <c r="E55" s="20"/>
      <c r="F55" s="20"/>
      <c r="G55" s="20"/>
      <c r="H55" s="20"/>
      <c r="I55" s="165"/>
      <c r="J55" s="165"/>
      <c r="K55" s="165"/>
      <c r="L55" s="166"/>
      <c r="M55" s="103"/>
      <c r="N55" s="20" t="s">
        <v>135</v>
      </c>
      <c r="O55" s="20" t="s">
        <v>26</v>
      </c>
      <c r="P55" s="81">
        <v>4.3299999999999998E-2</v>
      </c>
      <c r="Q55" s="19">
        <v>62.62</v>
      </c>
      <c r="R55" s="168"/>
    </row>
    <row r="56" spans="1:18" ht="59.45" customHeight="1" thickBot="1" x14ac:dyDescent="0.3">
      <c r="A56" s="108"/>
      <c r="B56" s="164"/>
      <c r="C56" s="99"/>
      <c r="D56" s="165"/>
      <c r="E56" s="20"/>
      <c r="F56" s="20"/>
      <c r="G56" s="20"/>
      <c r="H56" s="20"/>
      <c r="I56" s="165"/>
      <c r="J56" s="165"/>
      <c r="K56" s="165"/>
      <c r="L56" s="166"/>
      <c r="M56" s="103"/>
      <c r="N56" s="20" t="s">
        <v>129</v>
      </c>
      <c r="O56" s="20" t="s">
        <v>26</v>
      </c>
      <c r="P56" s="81">
        <v>3.6700000000000003E-2</v>
      </c>
      <c r="Q56" s="19">
        <v>53.07</v>
      </c>
      <c r="R56" s="168"/>
    </row>
    <row r="57" spans="1:18" ht="57" customHeight="1" thickBot="1" x14ac:dyDescent="0.3">
      <c r="A57" s="108"/>
      <c r="B57" s="164"/>
      <c r="C57" s="99"/>
      <c r="D57" s="165"/>
      <c r="E57" s="20"/>
      <c r="F57" s="20"/>
      <c r="G57" s="20"/>
      <c r="H57" s="20"/>
      <c r="I57" s="165"/>
      <c r="J57" s="165"/>
      <c r="K57" s="165"/>
      <c r="L57" s="166"/>
      <c r="M57" s="103"/>
      <c r="N57" s="20" t="s">
        <v>130</v>
      </c>
      <c r="O57" s="20" t="s">
        <v>26</v>
      </c>
      <c r="P57" s="21">
        <v>0.03</v>
      </c>
      <c r="Q57" s="19">
        <v>43.38</v>
      </c>
      <c r="R57" s="168"/>
    </row>
    <row r="58" spans="1:18" ht="99" customHeight="1" thickBot="1" x14ac:dyDescent="0.3">
      <c r="A58" s="109"/>
      <c r="B58" s="164"/>
      <c r="C58" s="99"/>
      <c r="D58" s="165"/>
      <c r="E58" s="20"/>
      <c r="F58" s="20"/>
      <c r="G58" s="20"/>
      <c r="H58" s="20"/>
      <c r="I58" s="165"/>
      <c r="J58" s="165"/>
      <c r="K58" s="165"/>
      <c r="L58" s="166"/>
      <c r="M58" s="103"/>
      <c r="N58" s="20" t="s">
        <v>140</v>
      </c>
      <c r="O58" s="20" t="s">
        <v>26</v>
      </c>
      <c r="P58" s="21">
        <v>0.01</v>
      </c>
      <c r="Q58" s="19">
        <v>14.46</v>
      </c>
      <c r="R58" s="169"/>
    </row>
    <row r="59" spans="1:18" x14ac:dyDescent="0.25">
      <c r="J59" s="4"/>
    </row>
    <row r="60" spans="1:18" x14ac:dyDescent="0.25">
      <c r="J60" s="4"/>
    </row>
    <row r="61" spans="1:18" x14ac:dyDescent="0.25">
      <c r="J61" s="4"/>
    </row>
    <row r="62" spans="1:18" x14ac:dyDescent="0.25">
      <c r="J62" s="4"/>
    </row>
    <row r="63" spans="1:18" x14ac:dyDescent="0.25">
      <c r="J63" s="4"/>
    </row>
    <row r="64" spans="1:18" x14ac:dyDescent="0.25">
      <c r="J64" s="4"/>
    </row>
    <row r="65" spans="10:10" x14ac:dyDescent="0.25">
      <c r="J65" s="4"/>
    </row>
    <row r="66" spans="10:10" x14ac:dyDescent="0.25">
      <c r="J66" s="4"/>
    </row>
    <row r="67" spans="10:10" x14ac:dyDescent="0.25">
      <c r="J67" s="4"/>
    </row>
    <row r="68" spans="10:10" x14ac:dyDescent="0.25">
      <c r="J68" s="4"/>
    </row>
    <row r="69" spans="10:10" x14ac:dyDescent="0.25">
      <c r="J69" s="4"/>
    </row>
    <row r="70" spans="10:10" x14ac:dyDescent="0.25">
      <c r="J70" s="4"/>
    </row>
    <row r="71" spans="10:10" x14ac:dyDescent="0.25">
      <c r="J71" s="4"/>
    </row>
    <row r="72" spans="10:10" x14ac:dyDescent="0.25">
      <c r="J72" s="4"/>
    </row>
    <row r="73" spans="10:10" x14ac:dyDescent="0.25">
      <c r="J73" s="4"/>
    </row>
    <row r="74" spans="10:10" x14ac:dyDescent="0.25">
      <c r="J74" s="4"/>
    </row>
    <row r="75" spans="10:10" x14ac:dyDescent="0.25">
      <c r="J75" s="4"/>
    </row>
    <row r="76" spans="10:10" x14ac:dyDescent="0.25">
      <c r="J76" s="4"/>
    </row>
    <row r="77" spans="10:10" x14ac:dyDescent="0.25">
      <c r="J77" s="4"/>
    </row>
    <row r="78" spans="10:10" x14ac:dyDescent="0.25">
      <c r="J78" s="4"/>
    </row>
    <row r="79" spans="10:10" x14ac:dyDescent="0.25">
      <c r="J79" s="4"/>
    </row>
    <row r="80" spans="10:10" x14ac:dyDescent="0.25">
      <c r="J80" s="4"/>
    </row>
    <row r="81" spans="10:10" x14ac:dyDescent="0.25">
      <c r="J81" s="4"/>
    </row>
    <row r="82" spans="10:10" x14ac:dyDescent="0.25">
      <c r="J82" s="4"/>
    </row>
    <row r="83" spans="10:10" x14ac:dyDescent="0.25">
      <c r="J83" s="4"/>
    </row>
    <row r="84" spans="10:10" x14ac:dyDescent="0.25">
      <c r="J84" s="4"/>
    </row>
    <row r="85" spans="10:10" x14ac:dyDescent="0.25">
      <c r="J85" s="4"/>
    </row>
    <row r="86" spans="10:10" x14ac:dyDescent="0.25">
      <c r="J86" s="4"/>
    </row>
    <row r="87" spans="10:10" x14ac:dyDescent="0.25">
      <c r="J87" s="4"/>
    </row>
    <row r="88" spans="10:10" x14ac:dyDescent="0.25">
      <c r="J88" s="4"/>
    </row>
    <row r="89" spans="10:10" x14ac:dyDescent="0.25">
      <c r="J89" s="4"/>
    </row>
    <row r="90" spans="10:10" x14ac:dyDescent="0.25">
      <c r="J90" s="4"/>
    </row>
    <row r="91" spans="10:10" x14ac:dyDescent="0.25">
      <c r="J91" s="4"/>
    </row>
    <row r="92" spans="10:10" x14ac:dyDescent="0.25">
      <c r="J92" s="4"/>
    </row>
    <row r="93" spans="10:10" x14ac:dyDescent="0.25">
      <c r="J93" s="4"/>
    </row>
    <row r="94" spans="10:10" x14ac:dyDescent="0.25">
      <c r="J94" s="4"/>
    </row>
    <row r="95" spans="10:10" x14ac:dyDescent="0.25">
      <c r="J95" s="4"/>
    </row>
    <row r="96" spans="10:10" x14ac:dyDescent="0.25">
      <c r="J96" s="4"/>
    </row>
    <row r="97" spans="10:10" x14ac:dyDescent="0.25">
      <c r="J97" s="4"/>
    </row>
    <row r="98" spans="10:10" x14ac:dyDescent="0.25">
      <c r="J98" s="4"/>
    </row>
    <row r="99" spans="10:10" x14ac:dyDescent="0.25">
      <c r="J99" s="4"/>
    </row>
    <row r="100" spans="10:10" x14ac:dyDescent="0.25">
      <c r="J100" s="4"/>
    </row>
    <row r="101" spans="10:10" x14ac:dyDescent="0.25">
      <c r="J101" s="4"/>
    </row>
    <row r="102" spans="10:10" x14ac:dyDescent="0.25">
      <c r="J102" s="4"/>
    </row>
    <row r="103" spans="10:10" x14ac:dyDescent="0.25">
      <c r="J103" s="4"/>
    </row>
    <row r="104" spans="10:10" x14ac:dyDescent="0.25">
      <c r="J104" s="4"/>
    </row>
    <row r="105" spans="10:10" x14ac:dyDescent="0.25">
      <c r="J105" s="4"/>
    </row>
    <row r="106" spans="10:10" x14ac:dyDescent="0.25">
      <c r="J106" s="4"/>
    </row>
    <row r="107" spans="10:10" x14ac:dyDescent="0.25">
      <c r="J107" s="4"/>
    </row>
    <row r="108" spans="10:10" x14ac:dyDescent="0.25">
      <c r="J108" s="4"/>
    </row>
  </sheetData>
  <sheetProtection algorithmName="SHA-512" hashValue="6MVcuAjS3IFXSCwtZiorqeCGsfduT/mUrWlAV9L6VrARGfM9yOXgyLkIB+QtJih9TB7gR1csOc5F5sWJbKCsWQ==" saltValue="KRDvG73lXrSoV7pWl+C1zA==" spinCount="100000" sheet="1" objects="1" scenarios="1"/>
  <mergeCells count="29">
    <mergeCell ref="K31:K58"/>
    <mergeCell ref="A5:A58"/>
    <mergeCell ref="B5:B30"/>
    <mergeCell ref="C5:C30"/>
    <mergeCell ref="D5:D30"/>
    <mergeCell ref="I5:I30"/>
    <mergeCell ref="J5:J30"/>
    <mergeCell ref="B31:B58"/>
    <mergeCell ref="C31:C58"/>
    <mergeCell ref="D31:D58"/>
    <mergeCell ref="I31:I58"/>
    <mergeCell ref="J31:J58"/>
    <mergeCell ref="K5:K30"/>
    <mergeCell ref="L5:L30"/>
    <mergeCell ref="M5:M30"/>
    <mergeCell ref="N5:N7"/>
    <mergeCell ref="R5:R30"/>
    <mergeCell ref="N9:N10"/>
    <mergeCell ref="N11:N13"/>
    <mergeCell ref="N15:N16"/>
    <mergeCell ref="N18:N19"/>
    <mergeCell ref="L31:L58"/>
    <mergeCell ref="M31:M58"/>
    <mergeCell ref="R31:R58"/>
    <mergeCell ref="N32:N34"/>
    <mergeCell ref="N36:N38"/>
    <mergeCell ref="N46:N47"/>
    <mergeCell ref="N39:N40"/>
    <mergeCell ref="N41:N44"/>
  </mergeCells>
  <printOptions gridLines="1"/>
  <pageMargins left="0.25" right="0.25" top="0.75" bottom="0.75" header="0.3" footer="0.3"/>
  <pageSetup paperSize="9" scale="1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B7955-316F-4DCA-AF9E-1D69A4392545}">
  <sheetPr codeName="Foglio10">
    <pageSetUpPr fitToPage="1"/>
  </sheetPr>
  <dimension ref="A1:R82"/>
  <sheetViews>
    <sheetView topLeftCell="A24" zoomScale="80" zoomScaleNormal="80" workbookViewId="0">
      <selection activeCell="A3" sqref="A3:S35"/>
    </sheetView>
  </sheetViews>
  <sheetFormatPr defaultColWidth="9.140625" defaultRowHeight="15" x14ac:dyDescent="0.25"/>
  <cols>
    <col min="1" max="1" width="22.7109375" style="23" customWidth="1"/>
    <col min="2" max="2" width="34.7109375" style="23" customWidth="1"/>
    <col min="3" max="3" width="17.7109375" style="23" customWidth="1"/>
    <col min="4" max="4" width="18.140625" style="23" customWidth="1"/>
    <col min="5" max="5" width="18.28515625" style="23" hidden="1" customWidth="1"/>
    <col min="6" max="6" width="9.140625" style="23" hidden="1" customWidth="1"/>
    <col min="7" max="8" width="0.140625" style="23" hidden="1" customWidth="1"/>
    <col min="9" max="9" width="21.5703125" style="23" customWidth="1"/>
    <col min="10" max="10" width="15.85546875" style="12" customWidth="1"/>
    <col min="11" max="11" width="16.85546875" style="23" customWidth="1"/>
    <col min="12" max="12" width="20.7109375" style="23" customWidth="1"/>
    <col min="13" max="13" width="20.5703125" style="23" customWidth="1"/>
    <col min="14" max="14" width="22.7109375" style="23" customWidth="1"/>
    <col min="15" max="16" width="18.28515625" style="23" customWidth="1"/>
    <col min="17" max="17" width="14.5703125" style="23" customWidth="1"/>
    <col min="18" max="18" width="16.28515625" style="24" customWidth="1"/>
    <col min="19" max="19" width="9.140625" style="23"/>
    <col min="20" max="20" width="38.140625" style="23" customWidth="1"/>
    <col min="21" max="16384" width="9.140625" style="23"/>
  </cols>
  <sheetData>
    <row r="1" spans="1:18" x14ac:dyDescent="0.25">
      <c r="J1" s="23"/>
    </row>
    <row r="2" spans="1:18" x14ac:dyDescent="0.25">
      <c r="J2" s="23"/>
    </row>
    <row r="3" spans="1:18" ht="15.75" thickBot="1" x14ac:dyDescent="0.3">
      <c r="J3" s="23"/>
    </row>
    <row r="4" spans="1:18" ht="94.15" customHeight="1" thickBot="1" x14ac:dyDescent="0.3">
      <c r="A4" s="34" t="s">
        <v>128</v>
      </c>
      <c r="B4" s="42" t="s">
        <v>8</v>
      </c>
      <c r="C4" s="42" t="s">
        <v>15</v>
      </c>
      <c r="D4" s="41" t="s">
        <v>5</v>
      </c>
      <c r="E4" s="41"/>
      <c r="F4" s="42"/>
      <c r="G4" s="42"/>
      <c r="H4" s="42"/>
      <c r="I4" s="43" t="s">
        <v>6</v>
      </c>
      <c r="J4" s="44">
        <v>0.8</v>
      </c>
      <c r="K4" s="44">
        <v>0.2</v>
      </c>
      <c r="L4" s="44" t="s">
        <v>18</v>
      </c>
      <c r="M4" s="44" t="s">
        <v>19</v>
      </c>
      <c r="N4" s="44" t="s">
        <v>9</v>
      </c>
      <c r="O4" s="44" t="s">
        <v>10</v>
      </c>
      <c r="P4" s="44" t="s">
        <v>11</v>
      </c>
      <c r="Q4" s="44" t="s">
        <v>7</v>
      </c>
      <c r="R4" s="44" t="s">
        <v>12</v>
      </c>
    </row>
    <row r="5" spans="1:18" ht="86.45" customHeight="1" thickBot="1" x14ac:dyDescent="0.3">
      <c r="A5" s="107" t="s">
        <v>2</v>
      </c>
      <c r="B5" s="99" t="s">
        <v>99</v>
      </c>
      <c r="C5" s="99" t="s">
        <v>20</v>
      </c>
      <c r="D5" s="100">
        <v>4568442</v>
      </c>
      <c r="E5" s="20"/>
      <c r="F5" s="20"/>
      <c r="G5" s="20"/>
      <c r="H5" s="20"/>
      <c r="I5" s="100">
        <v>83981.96</v>
      </c>
      <c r="J5" s="100">
        <v>67185.56</v>
      </c>
      <c r="K5" s="100">
        <v>16796.39</v>
      </c>
      <c r="L5" s="166" t="s">
        <v>100</v>
      </c>
      <c r="M5" s="103" t="s">
        <v>101</v>
      </c>
      <c r="N5" s="99" t="s">
        <v>133</v>
      </c>
      <c r="O5" s="20" t="s">
        <v>48</v>
      </c>
      <c r="P5" s="21">
        <v>0.2</v>
      </c>
      <c r="Q5" s="83">
        <v>752.5</v>
      </c>
      <c r="R5" s="167">
        <f>SUM(Q5:Q32)</f>
        <v>11355.769999999999</v>
      </c>
    </row>
    <row r="6" spans="1:18" ht="67.900000000000006" customHeight="1" thickBot="1" x14ac:dyDescent="0.3">
      <c r="A6" s="173"/>
      <c r="B6" s="99"/>
      <c r="C6" s="99"/>
      <c r="D6" s="100"/>
      <c r="E6" s="20"/>
      <c r="F6" s="20"/>
      <c r="G6" s="20"/>
      <c r="H6" s="20"/>
      <c r="I6" s="100"/>
      <c r="J6" s="100"/>
      <c r="K6" s="100"/>
      <c r="L6" s="166"/>
      <c r="M6" s="103"/>
      <c r="N6" s="99"/>
      <c r="O6" s="20" t="s">
        <v>26</v>
      </c>
      <c r="P6" s="81">
        <v>5.67E-2</v>
      </c>
      <c r="Q6" s="83">
        <v>139.63999999999999</v>
      </c>
      <c r="R6" s="168"/>
    </row>
    <row r="7" spans="1:18" ht="74.45" customHeight="1" thickBot="1" x14ac:dyDescent="0.3">
      <c r="A7" s="173"/>
      <c r="B7" s="99"/>
      <c r="C7" s="99"/>
      <c r="D7" s="100"/>
      <c r="E7" s="20"/>
      <c r="F7" s="20"/>
      <c r="G7" s="20"/>
      <c r="H7" s="20"/>
      <c r="I7" s="100"/>
      <c r="J7" s="100"/>
      <c r="K7" s="100"/>
      <c r="L7" s="166"/>
      <c r="M7" s="103"/>
      <c r="N7" s="99"/>
      <c r="O7" s="20" t="s">
        <v>88</v>
      </c>
      <c r="P7" s="21">
        <v>0.15</v>
      </c>
      <c r="Q7" s="83">
        <v>538.73</v>
      </c>
      <c r="R7" s="168"/>
    </row>
    <row r="8" spans="1:18" ht="63.6" customHeight="1" thickBot="1" x14ac:dyDescent="0.3">
      <c r="A8" s="173"/>
      <c r="B8" s="99"/>
      <c r="C8" s="99"/>
      <c r="D8" s="100"/>
      <c r="E8" s="20"/>
      <c r="F8" s="20"/>
      <c r="G8" s="20"/>
      <c r="H8" s="20"/>
      <c r="I8" s="100"/>
      <c r="J8" s="100"/>
      <c r="K8" s="100"/>
      <c r="L8" s="166"/>
      <c r="M8" s="103"/>
      <c r="N8" s="20" t="s">
        <v>142</v>
      </c>
      <c r="O8" s="20" t="s">
        <v>23</v>
      </c>
      <c r="P8" s="21">
        <v>0.4</v>
      </c>
      <c r="Q8" s="19">
        <v>615.67999999999995</v>
      </c>
      <c r="R8" s="168"/>
    </row>
    <row r="9" spans="1:18" ht="68.45" customHeight="1" thickBot="1" x14ac:dyDescent="0.3">
      <c r="A9" s="173"/>
      <c r="B9" s="99"/>
      <c r="C9" s="99"/>
      <c r="D9" s="100"/>
      <c r="E9" s="20"/>
      <c r="F9" s="20"/>
      <c r="G9" s="20"/>
      <c r="H9" s="20"/>
      <c r="I9" s="100"/>
      <c r="J9" s="100"/>
      <c r="K9" s="100"/>
      <c r="L9" s="166"/>
      <c r="M9" s="103"/>
      <c r="N9" s="20" t="s">
        <v>129</v>
      </c>
      <c r="O9" s="20" t="s">
        <v>26</v>
      </c>
      <c r="P9" s="21">
        <v>0.25</v>
      </c>
      <c r="Q9" s="83">
        <v>615.69000000000005</v>
      </c>
      <c r="R9" s="168"/>
    </row>
    <row r="10" spans="1:18" ht="70.150000000000006" customHeight="1" thickBot="1" x14ac:dyDescent="0.3">
      <c r="A10" s="173"/>
      <c r="B10" s="99"/>
      <c r="C10" s="99"/>
      <c r="D10" s="100"/>
      <c r="E10" s="20"/>
      <c r="F10" s="20"/>
      <c r="G10" s="20"/>
      <c r="H10" s="20"/>
      <c r="I10" s="100"/>
      <c r="J10" s="100"/>
      <c r="K10" s="100"/>
      <c r="L10" s="166"/>
      <c r="M10" s="103"/>
      <c r="N10" s="99" t="s">
        <v>132</v>
      </c>
      <c r="O10" s="20" t="s">
        <v>48</v>
      </c>
      <c r="P10" s="21">
        <v>0.2</v>
      </c>
      <c r="Q10" s="83">
        <v>752.5</v>
      </c>
      <c r="R10" s="168"/>
    </row>
    <row r="11" spans="1:18" ht="55.15" customHeight="1" thickBot="1" x14ac:dyDescent="0.3">
      <c r="A11" s="173"/>
      <c r="B11" s="99"/>
      <c r="C11" s="99"/>
      <c r="D11" s="100"/>
      <c r="E11" s="20"/>
      <c r="F11" s="20"/>
      <c r="G11" s="20"/>
      <c r="H11" s="20"/>
      <c r="I11" s="100"/>
      <c r="J11" s="100"/>
      <c r="K11" s="100"/>
      <c r="L11" s="166"/>
      <c r="M11" s="103"/>
      <c r="N11" s="99"/>
      <c r="O11" s="20" t="s">
        <v>26</v>
      </c>
      <c r="P11" s="81">
        <v>2.3300000000000001E-2</v>
      </c>
      <c r="Q11" s="83">
        <v>57.38</v>
      </c>
      <c r="R11" s="168"/>
    </row>
    <row r="12" spans="1:18" ht="57.6" customHeight="1" thickBot="1" x14ac:dyDescent="0.3">
      <c r="A12" s="173"/>
      <c r="B12" s="99"/>
      <c r="C12" s="99"/>
      <c r="D12" s="100"/>
      <c r="E12" s="20"/>
      <c r="F12" s="20"/>
      <c r="G12" s="20"/>
      <c r="H12" s="20"/>
      <c r="I12" s="100"/>
      <c r="J12" s="100"/>
      <c r="K12" s="100"/>
      <c r="L12" s="166"/>
      <c r="M12" s="103"/>
      <c r="N12" s="99"/>
      <c r="O12" s="20" t="s">
        <v>89</v>
      </c>
      <c r="P12" s="21">
        <v>0.15</v>
      </c>
      <c r="Q12" s="83">
        <v>538.73</v>
      </c>
      <c r="R12" s="168"/>
    </row>
    <row r="13" spans="1:18" ht="73.900000000000006" customHeight="1" thickBot="1" x14ac:dyDescent="0.3">
      <c r="A13" s="173"/>
      <c r="B13" s="99"/>
      <c r="C13" s="99"/>
      <c r="D13" s="100"/>
      <c r="E13" s="20"/>
      <c r="F13" s="20"/>
      <c r="G13" s="20"/>
      <c r="H13" s="20"/>
      <c r="I13" s="100"/>
      <c r="J13" s="100"/>
      <c r="K13" s="100"/>
      <c r="L13" s="166"/>
      <c r="M13" s="103"/>
      <c r="N13" s="99" t="s">
        <v>136</v>
      </c>
      <c r="O13" s="20" t="s">
        <v>48</v>
      </c>
      <c r="P13" s="21">
        <v>0.2</v>
      </c>
      <c r="Q13" s="83">
        <v>752.5</v>
      </c>
      <c r="R13" s="168"/>
    </row>
    <row r="14" spans="1:18" ht="76.900000000000006" customHeight="1" thickBot="1" x14ac:dyDescent="0.3">
      <c r="A14" s="173"/>
      <c r="B14" s="99"/>
      <c r="C14" s="99"/>
      <c r="D14" s="100"/>
      <c r="E14" s="20"/>
      <c r="F14" s="20"/>
      <c r="G14" s="20"/>
      <c r="H14" s="20"/>
      <c r="I14" s="100"/>
      <c r="J14" s="100"/>
      <c r="K14" s="100"/>
      <c r="L14" s="166"/>
      <c r="M14" s="103"/>
      <c r="N14" s="99"/>
      <c r="O14" s="20" t="s">
        <v>89</v>
      </c>
      <c r="P14" s="21">
        <v>0.15</v>
      </c>
      <c r="Q14" s="19">
        <v>538.73</v>
      </c>
      <c r="R14" s="168"/>
    </row>
    <row r="15" spans="1:18" ht="64.150000000000006" customHeight="1" thickBot="1" x14ac:dyDescent="0.3">
      <c r="A15" s="173"/>
      <c r="B15" s="99"/>
      <c r="C15" s="99"/>
      <c r="D15" s="100"/>
      <c r="E15" s="20"/>
      <c r="F15" s="20"/>
      <c r="G15" s="20"/>
      <c r="H15" s="20"/>
      <c r="I15" s="100"/>
      <c r="J15" s="100"/>
      <c r="K15" s="100"/>
      <c r="L15" s="166"/>
      <c r="M15" s="103"/>
      <c r="N15" s="99" t="s">
        <v>132</v>
      </c>
      <c r="O15" s="20" t="s">
        <v>48</v>
      </c>
      <c r="P15" s="21">
        <v>0.2</v>
      </c>
      <c r="Q15" s="19">
        <v>752.5</v>
      </c>
      <c r="R15" s="168"/>
    </row>
    <row r="16" spans="1:18" ht="62.45" customHeight="1" thickBot="1" x14ac:dyDescent="0.3">
      <c r="A16" s="173"/>
      <c r="B16" s="99"/>
      <c r="C16" s="99"/>
      <c r="D16" s="100"/>
      <c r="E16" s="20"/>
      <c r="F16" s="20"/>
      <c r="G16" s="20"/>
      <c r="H16" s="20"/>
      <c r="I16" s="100"/>
      <c r="J16" s="100"/>
      <c r="K16" s="100"/>
      <c r="L16" s="166"/>
      <c r="M16" s="103"/>
      <c r="N16" s="99"/>
      <c r="O16" s="20" t="s">
        <v>26</v>
      </c>
      <c r="P16" s="81">
        <v>4.3299999999999998E-2</v>
      </c>
      <c r="Q16" s="83">
        <v>106.64</v>
      </c>
      <c r="R16" s="168"/>
    </row>
    <row r="17" spans="1:18" ht="91.15" customHeight="1" thickBot="1" x14ac:dyDescent="0.3">
      <c r="A17" s="173"/>
      <c r="B17" s="99"/>
      <c r="C17" s="99"/>
      <c r="D17" s="100"/>
      <c r="E17" s="20"/>
      <c r="F17" s="20"/>
      <c r="G17" s="20"/>
      <c r="H17" s="20"/>
      <c r="I17" s="100"/>
      <c r="J17" s="100"/>
      <c r="K17" s="100"/>
      <c r="L17" s="166"/>
      <c r="M17" s="103"/>
      <c r="N17" s="99"/>
      <c r="O17" s="20" t="s">
        <v>89</v>
      </c>
      <c r="P17" s="21">
        <v>0.15</v>
      </c>
      <c r="Q17" s="83">
        <v>538.73</v>
      </c>
      <c r="R17" s="168"/>
    </row>
    <row r="18" spans="1:18" ht="75.599999999999994" customHeight="1" thickBot="1" x14ac:dyDescent="0.3">
      <c r="A18" s="173"/>
      <c r="B18" s="99"/>
      <c r="C18" s="99"/>
      <c r="D18" s="100"/>
      <c r="E18" s="20"/>
      <c r="F18" s="20"/>
      <c r="G18" s="20"/>
      <c r="H18" s="20"/>
      <c r="I18" s="100"/>
      <c r="J18" s="100"/>
      <c r="K18" s="100"/>
      <c r="L18" s="166"/>
      <c r="M18" s="103"/>
      <c r="N18" s="20" t="s">
        <v>136</v>
      </c>
      <c r="O18" s="20" t="s">
        <v>89</v>
      </c>
      <c r="P18" s="21">
        <v>0.1</v>
      </c>
      <c r="Q18" s="19">
        <v>359.15</v>
      </c>
      <c r="R18" s="168"/>
    </row>
    <row r="19" spans="1:18" ht="88.15" customHeight="1" thickBot="1" x14ac:dyDescent="0.3">
      <c r="A19" s="173"/>
      <c r="B19" s="99"/>
      <c r="C19" s="99"/>
      <c r="D19" s="100"/>
      <c r="E19" s="20"/>
      <c r="F19" s="20"/>
      <c r="G19" s="20"/>
      <c r="H19" s="20"/>
      <c r="I19" s="100"/>
      <c r="J19" s="100"/>
      <c r="K19" s="100"/>
      <c r="L19" s="166"/>
      <c r="M19" s="103"/>
      <c r="N19" s="99" t="s">
        <v>137</v>
      </c>
      <c r="O19" s="20" t="s">
        <v>48</v>
      </c>
      <c r="P19" s="21">
        <v>0.2</v>
      </c>
      <c r="Q19" s="19">
        <v>752.5</v>
      </c>
      <c r="R19" s="168"/>
    </row>
    <row r="20" spans="1:18" ht="73.150000000000006" customHeight="1" thickBot="1" x14ac:dyDescent="0.3">
      <c r="A20" s="173"/>
      <c r="B20" s="99"/>
      <c r="C20" s="99"/>
      <c r="D20" s="100"/>
      <c r="E20" s="20"/>
      <c r="F20" s="20"/>
      <c r="G20" s="20"/>
      <c r="H20" s="20"/>
      <c r="I20" s="100"/>
      <c r="J20" s="100"/>
      <c r="K20" s="100"/>
      <c r="L20" s="166"/>
      <c r="M20" s="103"/>
      <c r="N20" s="99"/>
      <c r="O20" s="20" t="s">
        <v>89</v>
      </c>
      <c r="P20" s="21">
        <v>0.15</v>
      </c>
      <c r="Q20" s="19">
        <v>538.73</v>
      </c>
      <c r="R20" s="168"/>
    </row>
    <row r="21" spans="1:18" ht="81" customHeight="1" thickBot="1" x14ac:dyDescent="0.3">
      <c r="A21" s="173"/>
      <c r="B21" s="99"/>
      <c r="C21" s="99"/>
      <c r="D21" s="100"/>
      <c r="E21" s="20"/>
      <c r="F21" s="20"/>
      <c r="G21" s="20"/>
      <c r="H21" s="20"/>
      <c r="I21" s="100"/>
      <c r="J21" s="100"/>
      <c r="K21" s="100"/>
      <c r="L21" s="166"/>
      <c r="M21" s="103"/>
      <c r="N21" s="99" t="s">
        <v>135</v>
      </c>
      <c r="O21" s="20" t="s">
        <v>23</v>
      </c>
      <c r="P21" s="21">
        <v>0.4</v>
      </c>
      <c r="Q21" s="19">
        <v>615.67999999999995</v>
      </c>
      <c r="R21" s="168"/>
    </row>
    <row r="22" spans="1:18" ht="79.900000000000006" customHeight="1" thickBot="1" x14ac:dyDescent="0.3">
      <c r="A22" s="173"/>
      <c r="B22" s="99"/>
      <c r="C22" s="99"/>
      <c r="D22" s="100"/>
      <c r="E22" s="20"/>
      <c r="F22" s="20"/>
      <c r="G22" s="20"/>
      <c r="H22" s="20"/>
      <c r="I22" s="100"/>
      <c r="J22" s="100"/>
      <c r="K22" s="100"/>
      <c r="L22" s="166"/>
      <c r="M22" s="103"/>
      <c r="N22" s="99"/>
      <c r="O22" s="20" t="s">
        <v>89</v>
      </c>
      <c r="P22" s="21">
        <v>0.15</v>
      </c>
      <c r="Q22" s="19">
        <v>538.73</v>
      </c>
      <c r="R22" s="168"/>
    </row>
    <row r="23" spans="1:18" ht="82.15" customHeight="1" thickBot="1" x14ac:dyDescent="0.3">
      <c r="A23" s="173"/>
      <c r="B23" s="99"/>
      <c r="C23" s="99"/>
      <c r="D23" s="100"/>
      <c r="E23" s="20"/>
      <c r="F23" s="20"/>
      <c r="G23" s="20"/>
      <c r="H23" s="20"/>
      <c r="I23" s="100"/>
      <c r="J23" s="100"/>
      <c r="K23" s="100"/>
      <c r="L23" s="166"/>
      <c r="M23" s="103"/>
      <c r="N23" s="20" t="s">
        <v>139</v>
      </c>
      <c r="O23" s="20" t="s">
        <v>23</v>
      </c>
      <c r="P23" s="21">
        <v>0.2</v>
      </c>
      <c r="Q23" s="19">
        <v>307.83999999999997</v>
      </c>
      <c r="R23" s="168"/>
    </row>
    <row r="24" spans="1:18" ht="77.45" customHeight="1" thickBot="1" x14ac:dyDescent="0.3">
      <c r="A24" s="173"/>
      <c r="B24" s="99"/>
      <c r="C24" s="99"/>
      <c r="D24" s="100"/>
      <c r="E24" s="20"/>
      <c r="F24" s="20"/>
      <c r="G24" s="20"/>
      <c r="H24" s="20"/>
      <c r="I24" s="100"/>
      <c r="J24" s="100"/>
      <c r="K24" s="100"/>
      <c r="L24" s="166"/>
      <c r="M24" s="103"/>
      <c r="N24" s="20" t="s">
        <v>137</v>
      </c>
      <c r="O24" s="20" t="s">
        <v>26</v>
      </c>
      <c r="P24" s="81">
        <v>0.31669999999999998</v>
      </c>
      <c r="Q24" s="19">
        <v>779.95</v>
      </c>
      <c r="R24" s="168"/>
    </row>
    <row r="25" spans="1:18" ht="77.45" customHeight="1" thickBot="1" x14ac:dyDescent="0.3">
      <c r="A25" s="173"/>
      <c r="B25" s="99"/>
      <c r="C25" s="99"/>
      <c r="D25" s="100"/>
      <c r="E25" s="20"/>
      <c r="F25" s="20"/>
      <c r="G25" s="20"/>
      <c r="H25" s="20"/>
      <c r="I25" s="100"/>
      <c r="J25" s="100"/>
      <c r="K25" s="100"/>
      <c r="L25" s="166"/>
      <c r="M25" s="103"/>
      <c r="N25" s="20" t="s">
        <v>130</v>
      </c>
      <c r="O25" s="20" t="s">
        <v>26</v>
      </c>
      <c r="P25" s="81">
        <v>3.6700000000000003E-2</v>
      </c>
      <c r="Q25" s="19">
        <v>90.38</v>
      </c>
      <c r="R25" s="168"/>
    </row>
    <row r="26" spans="1:18" ht="61.9" customHeight="1" thickBot="1" x14ac:dyDescent="0.3">
      <c r="A26" s="173"/>
      <c r="B26" s="99"/>
      <c r="C26" s="99"/>
      <c r="D26" s="100"/>
      <c r="E26" s="20"/>
      <c r="F26" s="20"/>
      <c r="G26" s="20"/>
      <c r="H26" s="20"/>
      <c r="I26" s="100"/>
      <c r="J26" s="100"/>
      <c r="K26" s="100"/>
      <c r="L26" s="166"/>
      <c r="M26" s="103"/>
      <c r="N26" s="20" t="s">
        <v>129</v>
      </c>
      <c r="O26" s="20" t="s">
        <v>26</v>
      </c>
      <c r="P26" s="21">
        <v>0.06</v>
      </c>
      <c r="Q26" s="19">
        <v>147.76</v>
      </c>
      <c r="R26" s="168"/>
    </row>
    <row r="27" spans="1:18" ht="67.150000000000006" customHeight="1" thickBot="1" x14ac:dyDescent="0.3">
      <c r="A27" s="173"/>
      <c r="B27" s="99"/>
      <c r="C27" s="99"/>
      <c r="D27" s="100"/>
      <c r="E27" s="20"/>
      <c r="F27" s="20"/>
      <c r="G27" s="20"/>
      <c r="H27" s="20"/>
      <c r="I27" s="100"/>
      <c r="J27" s="100"/>
      <c r="K27" s="100"/>
      <c r="L27" s="166"/>
      <c r="M27" s="103"/>
      <c r="N27" s="20" t="s">
        <v>138</v>
      </c>
      <c r="O27" s="20" t="s">
        <v>26</v>
      </c>
      <c r="P27" s="21">
        <v>0.04</v>
      </c>
      <c r="Q27" s="19">
        <v>98.51</v>
      </c>
      <c r="R27" s="168"/>
    </row>
    <row r="28" spans="1:18" ht="53.45" customHeight="1" thickBot="1" x14ac:dyDescent="0.3">
      <c r="A28" s="173"/>
      <c r="B28" s="99"/>
      <c r="C28" s="99"/>
      <c r="D28" s="100"/>
      <c r="E28" s="20"/>
      <c r="F28" s="20"/>
      <c r="G28" s="20"/>
      <c r="H28" s="20"/>
      <c r="I28" s="100"/>
      <c r="J28" s="100"/>
      <c r="K28" s="100"/>
      <c r="L28" s="166"/>
      <c r="M28" s="103"/>
      <c r="N28" s="20" t="s">
        <v>143</v>
      </c>
      <c r="O28" s="20" t="s">
        <v>26</v>
      </c>
      <c r="P28" s="81">
        <v>5.33E-2</v>
      </c>
      <c r="Q28" s="19">
        <v>131.26</v>
      </c>
      <c r="R28" s="168"/>
    </row>
    <row r="29" spans="1:18" ht="70.900000000000006" customHeight="1" thickBot="1" x14ac:dyDescent="0.3">
      <c r="A29" s="173"/>
      <c r="B29" s="99"/>
      <c r="C29" s="99"/>
      <c r="D29" s="100"/>
      <c r="E29" s="20"/>
      <c r="F29" s="20"/>
      <c r="G29" s="20"/>
      <c r="H29" s="20"/>
      <c r="I29" s="100"/>
      <c r="J29" s="100"/>
      <c r="K29" s="100"/>
      <c r="L29" s="166"/>
      <c r="M29" s="103"/>
      <c r="N29" s="20" t="s">
        <v>135</v>
      </c>
      <c r="O29" s="20" t="s">
        <v>26</v>
      </c>
      <c r="P29" s="81">
        <v>4.3299999999999998E-2</v>
      </c>
      <c r="Q29" s="19">
        <v>106.44</v>
      </c>
      <c r="R29" s="168"/>
    </row>
    <row r="30" spans="1:18" ht="61.9" customHeight="1" thickBot="1" x14ac:dyDescent="0.3">
      <c r="A30" s="173"/>
      <c r="B30" s="99"/>
      <c r="C30" s="99"/>
      <c r="D30" s="100"/>
      <c r="E30" s="20"/>
      <c r="F30" s="20"/>
      <c r="G30" s="20"/>
      <c r="H30" s="20"/>
      <c r="I30" s="100"/>
      <c r="J30" s="100"/>
      <c r="K30" s="100"/>
      <c r="L30" s="166"/>
      <c r="M30" s="103"/>
      <c r="N30" s="20" t="s">
        <v>136</v>
      </c>
      <c r="O30" s="20" t="s">
        <v>26</v>
      </c>
      <c r="P30" s="81">
        <v>3.6700000000000003E-2</v>
      </c>
      <c r="Q30" s="19">
        <v>90.38</v>
      </c>
      <c r="R30" s="168"/>
    </row>
    <row r="31" spans="1:18" ht="52.9" customHeight="1" thickBot="1" x14ac:dyDescent="0.3">
      <c r="A31" s="173"/>
      <c r="B31" s="99"/>
      <c r="C31" s="99"/>
      <c r="D31" s="100"/>
      <c r="E31" s="20"/>
      <c r="F31" s="20"/>
      <c r="G31" s="20"/>
      <c r="H31" s="20"/>
      <c r="I31" s="100"/>
      <c r="J31" s="100"/>
      <c r="K31" s="100"/>
      <c r="L31" s="166"/>
      <c r="M31" s="103"/>
      <c r="N31" s="20" t="s">
        <v>133</v>
      </c>
      <c r="O31" s="20" t="s">
        <v>26</v>
      </c>
      <c r="P31" s="21">
        <v>0.03</v>
      </c>
      <c r="Q31" s="19">
        <v>73.88</v>
      </c>
      <c r="R31" s="168"/>
    </row>
    <row r="32" spans="1:18" ht="84" customHeight="1" thickBot="1" x14ac:dyDescent="0.3">
      <c r="A32" s="173"/>
      <c r="B32" s="99"/>
      <c r="C32" s="99"/>
      <c r="D32" s="100"/>
      <c r="E32" s="20"/>
      <c r="F32" s="20"/>
      <c r="G32" s="20"/>
      <c r="H32" s="20"/>
      <c r="I32" s="100"/>
      <c r="J32" s="100"/>
      <c r="K32" s="100"/>
      <c r="L32" s="166"/>
      <c r="M32" s="103"/>
      <c r="N32" s="20" t="s">
        <v>140</v>
      </c>
      <c r="O32" s="20" t="s">
        <v>26</v>
      </c>
      <c r="P32" s="21">
        <v>0.01</v>
      </c>
      <c r="Q32" s="19">
        <v>24.63</v>
      </c>
      <c r="R32" s="169"/>
    </row>
    <row r="33" spans="10:18" ht="22.15" customHeight="1" thickBot="1" x14ac:dyDescent="0.3">
      <c r="J33" s="4"/>
    </row>
    <row r="34" spans="10:18" ht="59.45" customHeight="1" thickBot="1" x14ac:dyDescent="0.3">
      <c r="J34" s="4"/>
      <c r="N34" s="170" t="s">
        <v>102</v>
      </c>
      <c r="O34" s="171"/>
      <c r="P34" s="171"/>
      <c r="Q34" s="172"/>
      <c r="R34" s="78">
        <v>193265.2</v>
      </c>
    </row>
    <row r="35" spans="10:18" x14ac:dyDescent="0.25">
      <c r="J35" s="4"/>
    </row>
    <row r="36" spans="10:18" x14ac:dyDescent="0.25">
      <c r="J36" s="4"/>
    </row>
    <row r="37" spans="10:18" x14ac:dyDescent="0.25">
      <c r="J37" s="4"/>
    </row>
    <row r="38" spans="10:18" x14ac:dyDescent="0.25">
      <c r="J38" s="4"/>
    </row>
    <row r="39" spans="10:18" x14ac:dyDescent="0.25">
      <c r="J39" s="4"/>
    </row>
    <row r="40" spans="10:18" x14ac:dyDescent="0.25">
      <c r="J40" s="4"/>
    </row>
    <row r="41" spans="10:18" x14ac:dyDescent="0.25">
      <c r="J41" s="4"/>
    </row>
    <row r="42" spans="10:18" x14ac:dyDescent="0.25">
      <c r="J42" s="4"/>
    </row>
    <row r="43" spans="10:18" x14ac:dyDescent="0.25">
      <c r="J43" s="4"/>
    </row>
    <row r="44" spans="10:18" x14ac:dyDescent="0.25">
      <c r="J44" s="4"/>
    </row>
    <row r="45" spans="10:18" x14ac:dyDescent="0.25">
      <c r="J45" s="4"/>
    </row>
    <row r="46" spans="10:18" x14ac:dyDescent="0.25">
      <c r="J46" s="4"/>
    </row>
    <row r="47" spans="10:18" x14ac:dyDescent="0.25">
      <c r="J47" s="4"/>
    </row>
    <row r="48" spans="10:18" x14ac:dyDescent="0.25">
      <c r="J48" s="4"/>
    </row>
    <row r="49" spans="10:10" x14ac:dyDescent="0.25">
      <c r="J49" s="4"/>
    </row>
    <row r="50" spans="10:10" x14ac:dyDescent="0.25">
      <c r="J50" s="4"/>
    </row>
    <row r="51" spans="10:10" x14ac:dyDescent="0.25">
      <c r="J51" s="4"/>
    </row>
    <row r="52" spans="10:10" x14ac:dyDescent="0.25">
      <c r="J52" s="4"/>
    </row>
    <row r="53" spans="10:10" x14ac:dyDescent="0.25">
      <c r="J53" s="4"/>
    </row>
    <row r="54" spans="10:10" x14ac:dyDescent="0.25">
      <c r="J54" s="4"/>
    </row>
    <row r="55" spans="10:10" x14ac:dyDescent="0.25">
      <c r="J55" s="4"/>
    </row>
    <row r="56" spans="10:10" x14ac:dyDescent="0.25">
      <c r="J56" s="4"/>
    </row>
    <row r="57" spans="10:10" x14ac:dyDescent="0.25">
      <c r="J57" s="4"/>
    </row>
    <row r="58" spans="10:10" x14ac:dyDescent="0.25">
      <c r="J58" s="4"/>
    </row>
    <row r="59" spans="10:10" x14ac:dyDescent="0.25">
      <c r="J59" s="4"/>
    </row>
    <row r="60" spans="10:10" x14ac:dyDescent="0.25">
      <c r="J60" s="4"/>
    </row>
    <row r="61" spans="10:10" x14ac:dyDescent="0.25">
      <c r="J61" s="4"/>
    </row>
    <row r="62" spans="10:10" x14ac:dyDescent="0.25">
      <c r="J62" s="4"/>
    </row>
    <row r="63" spans="10:10" x14ac:dyDescent="0.25">
      <c r="J63" s="4"/>
    </row>
    <row r="64" spans="10:10" x14ac:dyDescent="0.25">
      <c r="J64" s="4"/>
    </row>
    <row r="65" spans="10:10" x14ac:dyDescent="0.25">
      <c r="J65" s="4"/>
    </row>
    <row r="66" spans="10:10" x14ac:dyDescent="0.25">
      <c r="J66" s="4"/>
    </row>
    <row r="67" spans="10:10" x14ac:dyDescent="0.25">
      <c r="J67" s="4"/>
    </row>
    <row r="68" spans="10:10" x14ac:dyDescent="0.25">
      <c r="J68" s="4"/>
    </row>
    <row r="69" spans="10:10" x14ac:dyDescent="0.25">
      <c r="J69" s="4"/>
    </row>
    <row r="70" spans="10:10" x14ac:dyDescent="0.25">
      <c r="J70" s="4"/>
    </row>
    <row r="71" spans="10:10" x14ac:dyDescent="0.25">
      <c r="J71" s="4"/>
    </row>
    <row r="72" spans="10:10" x14ac:dyDescent="0.25">
      <c r="J72" s="4"/>
    </row>
    <row r="73" spans="10:10" x14ac:dyDescent="0.25">
      <c r="J73" s="4"/>
    </row>
    <row r="74" spans="10:10" x14ac:dyDescent="0.25">
      <c r="J74" s="4"/>
    </row>
    <row r="75" spans="10:10" x14ac:dyDescent="0.25">
      <c r="J75" s="4"/>
    </row>
    <row r="76" spans="10:10" x14ac:dyDescent="0.25">
      <c r="J76" s="4"/>
    </row>
    <row r="77" spans="10:10" x14ac:dyDescent="0.25">
      <c r="J77" s="4"/>
    </row>
    <row r="78" spans="10:10" x14ac:dyDescent="0.25">
      <c r="J78" s="4"/>
    </row>
    <row r="79" spans="10:10" x14ac:dyDescent="0.25">
      <c r="J79" s="4"/>
    </row>
    <row r="80" spans="10:10" x14ac:dyDescent="0.25">
      <c r="J80" s="4"/>
    </row>
    <row r="81" spans="10:10" x14ac:dyDescent="0.25">
      <c r="J81" s="4"/>
    </row>
    <row r="82" spans="10:10" x14ac:dyDescent="0.25">
      <c r="J82" s="4"/>
    </row>
  </sheetData>
  <sheetProtection algorithmName="SHA-512" hashValue="m4p6CHzH98YDl3NPdrLmcaYrrhjgg9PI+uSV28cla4XQjgyLfMc8cZwB/KK5hcZfd3VYCqxbVrIak3RMScM1rw==" saltValue="l9WF+3NfGDSSt9suqJngtw==" spinCount="100000" sheet="1" objects="1" scenarios="1"/>
  <mergeCells count="17">
    <mergeCell ref="R5:R32"/>
    <mergeCell ref="N10:N12"/>
    <mergeCell ref="N19:N20"/>
    <mergeCell ref="N13:N14"/>
    <mergeCell ref="A5:A32"/>
    <mergeCell ref="B5:B32"/>
    <mergeCell ref="C5:C32"/>
    <mergeCell ref="D5:D32"/>
    <mergeCell ref="I5:I32"/>
    <mergeCell ref="J5:J32"/>
    <mergeCell ref="N15:N17"/>
    <mergeCell ref="N21:N22"/>
    <mergeCell ref="N34:Q34"/>
    <mergeCell ref="K5:K32"/>
    <mergeCell ref="L5:L32"/>
    <mergeCell ref="M5:M32"/>
    <mergeCell ref="N5:N7"/>
  </mergeCells>
  <printOptions gridLines="1"/>
  <pageMargins left="0.70866141732283472" right="0.70866141732283472" top="0.74803149606299213" bottom="0.74803149606299213" header="0.31496062992125984" footer="0.31496062992125984"/>
  <pageSetup paperSize="9" scale="2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B71B2-81F5-4BE0-AE9F-69849F829A92}">
  <sheetPr codeName="Foglio11">
    <pageSetUpPr fitToPage="1"/>
  </sheetPr>
  <dimension ref="A1:R62"/>
  <sheetViews>
    <sheetView zoomScale="98" zoomScaleNormal="98" workbookViewId="0">
      <selection activeCell="A3" sqref="A3:S14"/>
    </sheetView>
  </sheetViews>
  <sheetFormatPr defaultColWidth="9.140625" defaultRowHeight="15" x14ac:dyDescent="0.25"/>
  <cols>
    <col min="1" max="1" width="17.85546875" style="23" customWidth="1"/>
    <col min="2" max="2" width="24.42578125" style="23" customWidth="1"/>
    <col min="3" max="3" width="13.28515625" style="23" customWidth="1"/>
    <col min="4" max="4" width="18.7109375" style="23" customWidth="1"/>
    <col min="5" max="5" width="18.28515625" style="23" hidden="1" customWidth="1"/>
    <col min="6" max="6" width="9.140625" style="23" hidden="1" customWidth="1"/>
    <col min="7" max="7" width="0.140625" style="23" hidden="1" customWidth="1"/>
    <col min="8" max="8" width="2.42578125" style="23" hidden="1" customWidth="1"/>
    <col min="9" max="9" width="14.140625" style="23" customWidth="1"/>
    <col min="10" max="10" width="18.85546875" style="12" customWidth="1"/>
    <col min="11" max="11" width="20.5703125" style="23" customWidth="1"/>
    <col min="12" max="12" width="13" style="23" customWidth="1"/>
    <col min="13" max="13" width="16.28515625" style="23" customWidth="1"/>
    <col min="14" max="14" width="18.28515625" style="23" customWidth="1"/>
    <col min="15" max="15" width="19.7109375" style="23" customWidth="1"/>
    <col min="16" max="16" width="13.7109375" style="23" customWidth="1"/>
    <col min="17" max="17" width="14.5703125" style="23" customWidth="1"/>
    <col min="18" max="18" width="12.7109375" style="23" customWidth="1"/>
    <col min="19" max="19" width="9.140625" style="23"/>
    <col min="20" max="20" width="38.140625" style="23" customWidth="1"/>
    <col min="21" max="16384" width="9.140625" style="23"/>
  </cols>
  <sheetData>
    <row r="1" spans="1:18" x14ac:dyDescent="0.25">
      <c r="J1" s="23"/>
    </row>
    <row r="2" spans="1:18" x14ac:dyDescent="0.25">
      <c r="J2" s="23"/>
    </row>
    <row r="3" spans="1:18" ht="15.75" thickBot="1" x14ac:dyDescent="0.3">
      <c r="J3" s="23"/>
    </row>
    <row r="4" spans="1:18" ht="80.25" customHeight="1" thickBot="1" x14ac:dyDescent="0.3">
      <c r="A4" s="14" t="s">
        <v>128</v>
      </c>
      <c r="B4" s="42" t="s">
        <v>8</v>
      </c>
      <c r="C4" s="42" t="s">
        <v>15</v>
      </c>
      <c r="D4" s="41" t="s">
        <v>5</v>
      </c>
      <c r="E4" s="41"/>
      <c r="F4" s="42"/>
      <c r="G4" s="42"/>
      <c r="H4" s="42"/>
      <c r="I4" s="43" t="s">
        <v>6</v>
      </c>
      <c r="J4" s="44">
        <v>0.8</v>
      </c>
      <c r="K4" s="44">
        <v>0.2</v>
      </c>
      <c r="L4" s="44" t="s">
        <v>18</v>
      </c>
      <c r="M4" s="44" t="s">
        <v>19</v>
      </c>
      <c r="N4" s="44" t="s">
        <v>9</v>
      </c>
      <c r="O4" s="44" t="s">
        <v>10</v>
      </c>
      <c r="P4" s="44" t="s">
        <v>11</v>
      </c>
      <c r="Q4" s="44" t="s">
        <v>7</v>
      </c>
      <c r="R4" s="44" t="s">
        <v>12</v>
      </c>
    </row>
    <row r="5" spans="1:18" ht="56.45" customHeight="1" x14ac:dyDescent="0.25">
      <c r="A5" s="107" t="s">
        <v>2</v>
      </c>
      <c r="B5" s="124" t="s">
        <v>103</v>
      </c>
      <c r="C5" s="118" t="s">
        <v>20</v>
      </c>
      <c r="D5" s="127">
        <v>807400</v>
      </c>
      <c r="E5" s="10"/>
      <c r="F5" s="10"/>
      <c r="G5" s="10"/>
      <c r="H5" s="10"/>
      <c r="I5" s="127">
        <v>16090.6</v>
      </c>
      <c r="J5" s="127">
        <v>12872.48</v>
      </c>
      <c r="K5" s="127">
        <v>3218.12</v>
      </c>
      <c r="L5" s="152" t="s">
        <v>104</v>
      </c>
      <c r="M5" s="155" t="s">
        <v>105</v>
      </c>
      <c r="N5" s="10" t="s">
        <v>133</v>
      </c>
      <c r="O5" s="10" t="s">
        <v>48</v>
      </c>
      <c r="P5" s="3">
        <v>0.8</v>
      </c>
      <c r="Q5" s="84">
        <v>2265.56</v>
      </c>
      <c r="R5" s="167">
        <f>SUM(Q5:Q13)</f>
        <v>7388.7999999999993</v>
      </c>
    </row>
    <row r="6" spans="1:18" ht="68.45" customHeight="1" x14ac:dyDescent="0.25">
      <c r="A6" s="116"/>
      <c r="B6" s="125"/>
      <c r="C6" s="119"/>
      <c r="D6" s="128"/>
      <c r="E6" s="4"/>
      <c r="F6" s="4"/>
      <c r="G6" s="4"/>
      <c r="H6" s="4"/>
      <c r="I6" s="128"/>
      <c r="J6" s="128"/>
      <c r="K6" s="128"/>
      <c r="L6" s="153"/>
      <c r="M6" s="156"/>
      <c r="N6" s="4" t="s">
        <v>132</v>
      </c>
      <c r="O6" s="4" t="s">
        <v>48</v>
      </c>
      <c r="P6" s="36">
        <v>0.2</v>
      </c>
      <c r="Q6" s="80">
        <v>566.39</v>
      </c>
      <c r="R6" s="168"/>
    </row>
    <row r="7" spans="1:18" ht="58.9" customHeight="1" x14ac:dyDescent="0.25">
      <c r="A7" s="116"/>
      <c r="B7" s="125"/>
      <c r="C7" s="119"/>
      <c r="D7" s="128"/>
      <c r="E7" s="4"/>
      <c r="F7" s="4"/>
      <c r="G7" s="4"/>
      <c r="H7" s="4"/>
      <c r="I7" s="128"/>
      <c r="J7" s="128"/>
      <c r="K7" s="128"/>
      <c r="L7" s="153"/>
      <c r="M7" s="156"/>
      <c r="N7" s="4" t="s">
        <v>137</v>
      </c>
      <c r="O7" s="4" t="s">
        <v>89</v>
      </c>
      <c r="P7" s="36">
        <v>0.55000000000000004</v>
      </c>
      <c r="Q7" s="37">
        <v>1486.77</v>
      </c>
      <c r="R7" s="168"/>
    </row>
    <row r="8" spans="1:18" ht="53.45" customHeight="1" x14ac:dyDescent="0.25">
      <c r="A8" s="116"/>
      <c r="B8" s="125"/>
      <c r="C8" s="119"/>
      <c r="D8" s="128"/>
      <c r="E8" s="4"/>
      <c r="F8" s="4"/>
      <c r="G8" s="4"/>
      <c r="H8" s="4"/>
      <c r="I8" s="128"/>
      <c r="J8" s="128"/>
      <c r="K8" s="128"/>
      <c r="L8" s="153"/>
      <c r="M8" s="156"/>
      <c r="N8" s="119" t="s">
        <v>135</v>
      </c>
      <c r="O8" s="4" t="s">
        <v>26</v>
      </c>
      <c r="P8" s="36">
        <v>0.33</v>
      </c>
      <c r="Q8" s="37">
        <v>611.70000000000005</v>
      </c>
      <c r="R8" s="168"/>
    </row>
    <row r="9" spans="1:18" ht="65.45" customHeight="1" x14ac:dyDescent="0.25">
      <c r="A9" s="116"/>
      <c r="B9" s="125"/>
      <c r="C9" s="119"/>
      <c r="D9" s="128"/>
      <c r="E9" s="4"/>
      <c r="F9" s="4"/>
      <c r="G9" s="4"/>
      <c r="H9" s="4"/>
      <c r="I9" s="128"/>
      <c r="J9" s="128"/>
      <c r="K9" s="128"/>
      <c r="L9" s="153"/>
      <c r="M9" s="156"/>
      <c r="N9" s="119"/>
      <c r="O9" s="4" t="s">
        <v>89</v>
      </c>
      <c r="P9" s="36">
        <v>0.15</v>
      </c>
      <c r="Q9" s="37">
        <v>405.48</v>
      </c>
      <c r="R9" s="168"/>
    </row>
    <row r="10" spans="1:18" ht="45" customHeight="1" x14ac:dyDescent="0.25">
      <c r="A10" s="116"/>
      <c r="B10" s="125"/>
      <c r="C10" s="119"/>
      <c r="D10" s="128"/>
      <c r="E10" s="4"/>
      <c r="F10" s="4"/>
      <c r="G10" s="4"/>
      <c r="H10" s="4"/>
      <c r="I10" s="128"/>
      <c r="J10" s="128"/>
      <c r="K10" s="128"/>
      <c r="L10" s="153"/>
      <c r="M10" s="156"/>
      <c r="N10" s="119" t="s">
        <v>129</v>
      </c>
      <c r="O10" s="4" t="s">
        <v>26</v>
      </c>
      <c r="P10" s="36">
        <v>0.33</v>
      </c>
      <c r="Q10" s="37">
        <v>630.24</v>
      </c>
      <c r="R10" s="168"/>
    </row>
    <row r="11" spans="1:18" ht="66" customHeight="1" x14ac:dyDescent="0.25">
      <c r="A11" s="116"/>
      <c r="B11" s="125"/>
      <c r="C11" s="119"/>
      <c r="D11" s="128"/>
      <c r="E11" s="4"/>
      <c r="F11" s="4"/>
      <c r="G11" s="4"/>
      <c r="H11" s="4"/>
      <c r="I11" s="128"/>
      <c r="J11" s="128"/>
      <c r="K11" s="128"/>
      <c r="L11" s="153"/>
      <c r="M11" s="156"/>
      <c r="N11" s="119"/>
      <c r="O11" s="4" t="s">
        <v>89</v>
      </c>
      <c r="P11" s="36">
        <v>0.15</v>
      </c>
      <c r="Q11" s="37">
        <v>405.48</v>
      </c>
      <c r="R11" s="168"/>
    </row>
    <row r="12" spans="1:18" ht="30" customHeight="1" x14ac:dyDescent="0.25">
      <c r="A12" s="116"/>
      <c r="B12" s="125"/>
      <c r="C12" s="119"/>
      <c r="D12" s="128"/>
      <c r="E12" s="4"/>
      <c r="F12" s="4"/>
      <c r="G12" s="4"/>
      <c r="H12" s="4"/>
      <c r="I12" s="128"/>
      <c r="J12" s="128"/>
      <c r="K12" s="128"/>
      <c r="L12" s="153"/>
      <c r="M12" s="156"/>
      <c r="N12" s="119" t="s">
        <v>130</v>
      </c>
      <c r="O12" s="4" t="s">
        <v>26</v>
      </c>
      <c r="P12" s="36">
        <v>0.33</v>
      </c>
      <c r="Q12" s="37">
        <v>611.70000000000005</v>
      </c>
      <c r="R12" s="168"/>
    </row>
    <row r="13" spans="1:18" ht="56.45" customHeight="1" thickBot="1" x14ac:dyDescent="0.3">
      <c r="A13" s="117"/>
      <c r="B13" s="126"/>
      <c r="C13" s="120"/>
      <c r="D13" s="129"/>
      <c r="E13" s="5"/>
      <c r="F13" s="5"/>
      <c r="G13" s="5"/>
      <c r="H13" s="5"/>
      <c r="I13" s="129"/>
      <c r="J13" s="129"/>
      <c r="K13" s="129"/>
      <c r="L13" s="154"/>
      <c r="M13" s="157"/>
      <c r="N13" s="120"/>
      <c r="O13" s="5" t="s">
        <v>89</v>
      </c>
      <c r="P13" s="39">
        <v>0.15</v>
      </c>
      <c r="Q13" s="38">
        <v>405.48</v>
      </c>
      <c r="R13" s="169"/>
    </row>
    <row r="14" spans="1:18" x14ac:dyDescent="0.25">
      <c r="J14" s="4"/>
    </row>
    <row r="15" spans="1:18" x14ac:dyDescent="0.25">
      <c r="J15" s="4"/>
    </row>
    <row r="16" spans="1:18" x14ac:dyDescent="0.25">
      <c r="J16" s="4"/>
    </row>
    <row r="17" spans="10:10" x14ac:dyDescent="0.25">
      <c r="J17" s="4"/>
    </row>
    <row r="18" spans="10:10" x14ac:dyDescent="0.25">
      <c r="J18" s="4"/>
    </row>
    <row r="19" spans="10:10" x14ac:dyDescent="0.25">
      <c r="J19" s="4"/>
    </row>
    <row r="20" spans="10:10" x14ac:dyDescent="0.25">
      <c r="J20" s="4"/>
    </row>
    <row r="21" spans="10:10" x14ac:dyDescent="0.25">
      <c r="J21" s="4"/>
    </row>
    <row r="22" spans="10:10" x14ac:dyDescent="0.25">
      <c r="J22" s="4"/>
    </row>
    <row r="23" spans="10:10" x14ac:dyDescent="0.25">
      <c r="J23" s="4"/>
    </row>
    <row r="24" spans="10:10" x14ac:dyDescent="0.25">
      <c r="J24" s="4"/>
    </row>
    <row r="25" spans="10:10" x14ac:dyDescent="0.25">
      <c r="J25" s="4"/>
    </row>
    <row r="26" spans="10:10" x14ac:dyDescent="0.25">
      <c r="J26" s="4"/>
    </row>
    <row r="27" spans="10:10" x14ac:dyDescent="0.25">
      <c r="J27" s="4"/>
    </row>
    <row r="28" spans="10:10" x14ac:dyDescent="0.25">
      <c r="J28" s="4"/>
    </row>
    <row r="29" spans="10:10" x14ac:dyDescent="0.25">
      <c r="J29" s="4"/>
    </row>
    <row r="30" spans="10:10" x14ac:dyDescent="0.25">
      <c r="J30" s="4"/>
    </row>
    <row r="31" spans="10:10" x14ac:dyDescent="0.25">
      <c r="J31" s="4"/>
    </row>
    <row r="32" spans="10:10" x14ac:dyDescent="0.25">
      <c r="J32" s="4"/>
    </row>
    <row r="33" spans="10:10" x14ac:dyDescent="0.25">
      <c r="J33" s="4"/>
    </row>
    <row r="34" spans="10:10" x14ac:dyDescent="0.25">
      <c r="J34" s="4"/>
    </row>
    <row r="35" spans="10:10" x14ac:dyDescent="0.25">
      <c r="J35" s="4"/>
    </row>
    <row r="36" spans="10:10" x14ac:dyDescent="0.25">
      <c r="J36" s="4"/>
    </row>
    <row r="37" spans="10:10" x14ac:dyDescent="0.25">
      <c r="J37" s="4"/>
    </row>
    <row r="38" spans="10:10" x14ac:dyDescent="0.25">
      <c r="J38" s="4"/>
    </row>
    <row r="39" spans="10:10" x14ac:dyDescent="0.25">
      <c r="J39" s="4"/>
    </row>
    <row r="40" spans="10:10" x14ac:dyDescent="0.25">
      <c r="J40" s="4"/>
    </row>
    <row r="41" spans="10:10" x14ac:dyDescent="0.25">
      <c r="J41" s="4"/>
    </row>
    <row r="42" spans="10:10" x14ac:dyDescent="0.25">
      <c r="J42" s="4"/>
    </row>
    <row r="43" spans="10:10" x14ac:dyDescent="0.25">
      <c r="J43" s="4"/>
    </row>
    <row r="44" spans="10:10" x14ac:dyDescent="0.25">
      <c r="J44" s="4"/>
    </row>
    <row r="45" spans="10:10" x14ac:dyDescent="0.25">
      <c r="J45" s="4"/>
    </row>
    <row r="46" spans="10:10" x14ac:dyDescent="0.25">
      <c r="J46" s="4"/>
    </row>
    <row r="47" spans="10:10" x14ac:dyDescent="0.25">
      <c r="J47" s="4"/>
    </row>
    <row r="48" spans="10:10" x14ac:dyDescent="0.25">
      <c r="J48" s="4"/>
    </row>
    <row r="49" spans="10:10" x14ac:dyDescent="0.25">
      <c r="J49" s="4"/>
    </row>
    <row r="50" spans="10:10" x14ac:dyDescent="0.25">
      <c r="J50" s="4"/>
    </row>
    <row r="51" spans="10:10" x14ac:dyDescent="0.25">
      <c r="J51" s="4"/>
    </row>
    <row r="52" spans="10:10" x14ac:dyDescent="0.25">
      <c r="J52" s="4"/>
    </row>
    <row r="53" spans="10:10" x14ac:dyDescent="0.25">
      <c r="J53" s="4"/>
    </row>
    <row r="54" spans="10:10" x14ac:dyDescent="0.25">
      <c r="J54" s="4"/>
    </row>
    <row r="55" spans="10:10" x14ac:dyDescent="0.25">
      <c r="J55" s="4"/>
    </row>
    <row r="56" spans="10:10" x14ac:dyDescent="0.25">
      <c r="J56" s="4"/>
    </row>
    <row r="57" spans="10:10" x14ac:dyDescent="0.25">
      <c r="J57" s="4"/>
    </row>
    <row r="58" spans="10:10" x14ac:dyDescent="0.25">
      <c r="J58" s="4"/>
    </row>
    <row r="59" spans="10:10" x14ac:dyDescent="0.25">
      <c r="J59" s="4"/>
    </row>
    <row r="60" spans="10:10" x14ac:dyDescent="0.25">
      <c r="J60" s="4"/>
    </row>
    <row r="61" spans="10:10" x14ac:dyDescent="0.25">
      <c r="J61" s="4"/>
    </row>
    <row r="62" spans="10:10" x14ac:dyDescent="0.25">
      <c r="J62" s="4"/>
    </row>
  </sheetData>
  <sheetProtection algorithmName="SHA-512" hashValue="rF9Pjg83KI3BAZCIe/qeHqm8ujNErdb2KINXpW2q9WVbsMFk7R9YzVHA3Fm4b/n20VFOcJJSmApGiWYP5GeJ8g==" saltValue="7c5AFV02m80yHL5uLsu7Xg==" spinCount="100000" sheet="1" objects="1" scenarios="1"/>
  <mergeCells count="13">
    <mergeCell ref="R5:R13"/>
    <mergeCell ref="N8:N9"/>
    <mergeCell ref="A5:A13"/>
    <mergeCell ref="B5:B13"/>
    <mergeCell ref="C5:C13"/>
    <mergeCell ref="D5:D13"/>
    <mergeCell ref="I5:I13"/>
    <mergeCell ref="J5:J13"/>
    <mergeCell ref="N10:N11"/>
    <mergeCell ref="N12:N13"/>
    <mergeCell ref="K5:K13"/>
    <mergeCell ref="L5:L13"/>
    <mergeCell ref="M5:M13"/>
  </mergeCells>
  <printOptions gridLines="1"/>
  <pageMargins left="0.70866141732283472" right="0.70866141732283472" top="0.74803149606299213" bottom="0.74803149606299213" header="0.31496062992125984" footer="0.31496062992125984"/>
  <pageSetup paperSize="9"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14</vt:i4>
      </vt:variant>
      <vt:variant>
        <vt:lpstr>Intervalli denominati</vt:lpstr>
      </vt:variant>
      <vt:variant>
        <vt:i4>14</vt:i4>
      </vt:variant>
    </vt:vector>
  </HeadingPairs>
  <TitlesOfParts>
    <vt:vector size="28" baseType="lpstr">
      <vt:lpstr>COPERTINA</vt:lpstr>
      <vt:lpstr>SAVONA </vt:lpstr>
      <vt:lpstr>SIENA</vt:lpstr>
      <vt:lpstr>SIRACUSA</vt:lpstr>
      <vt:lpstr>VERONA 2018</vt:lpstr>
      <vt:lpstr>VERONA CAS 2-3 2019</vt:lpstr>
      <vt:lpstr>VERONA CAS 4-5 2019 </vt:lpstr>
      <vt:lpstr>VERONA CAS 6 2019</vt:lpstr>
      <vt:lpstr>VERONA 2020</vt:lpstr>
      <vt:lpstr>VERONA CAS 7-8-9-10 2021</vt:lpstr>
      <vt:lpstr>VERONA CAS 11- 12 2022</vt:lpstr>
      <vt:lpstr>VERONA CAS 13 CUST ACQ 2023</vt:lpstr>
      <vt:lpstr>VIBO VALENTIA</vt:lpstr>
      <vt:lpstr>VICENZA</vt:lpstr>
      <vt:lpstr>COPERTINA!Area_stampa</vt:lpstr>
      <vt:lpstr>'SAVONA '!Area_stampa</vt:lpstr>
      <vt:lpstr>SIENA!Area_stampa</vt:lpstr>
      <vt:lpstr>SIRACUSA!Area_stampa</vt:lpstr>
      <vt:lpstr>'VERONA 2018'!Area_stampa</vt:lpstr>
      <vt:lpstr>'VERONA 2020'!Area_stampa</vt:lpstr>
      <vt:lpstr>'VERONA CAS 11- 12 2022'!Area_stampa</vt:lpstr>
      <vt:lpstr>'VERONA CAS 13 CUST ACQ 2023'!Area_stampa</vt:lpstr>
      <vt:lpstr>'VERONA CAS 2-3 2019'!Area_stampa</vt:lpstr>
      <vt:lpstr>'VERONA CAS 4-5 2019 '!Area_stampa</vt:lpstr>
      <vt:lpstr>'VERONA CAS 6 2019'!Area_stampa</vt:lpstr>
      <vt:lpstr>'VERONA CAS 7-8-9-10 2021'!Area_stampa</vt:lpstr>
      <vt:lpstr>'VIBO VALENTIA'!Area_stampa</vt:lpstr>
      <vt:lpstr>VICENZA!Area_stampa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Mellucci</dc:creator>
  <cp:lastModifiedBy>Gianluigi Capozzoli</cp:lastModifiedBy>
  <cp:lastPrinted>2025-11-06T10:24:15Z</cp:lastPrinted>
  <dcterms:created xsi:type="dcterms:W3CDTF">2025-07-02T13:56:42Z</dcterms:created>
  <dcterms:modified xsi:type="dcterms:W3CDTF">2025-11-20T08:40:04Z</dcterms:modified>
</cp:coreProperties>
</file>